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BEB5B323-552C-445A-80E3-92F62DF4498E}\"/>
    </mc:Choice>
  </mc:AlternateContent>
  <xr:revisionPtr revIDLastSave="0" documentId="13_ncr:1_{DC2B0342-994D-44A4-B7F2-9FCB14573AB7}" xr6:coauthVersionLast="47" xr6:coauthVersionMax="47" xr10:uidLastSave="{00000000-0000-0000-0000-000000000000}"/>
  <bookViews>
    <workbookView xWindow="-120" yWindow="-120" windowWidth="38640" windowHeight="21240" xr2:uid="{85811277-0060-429B-BA00-919F99ECE312}"/>
  </bookViews>
  <sheets>
    <sheet name="Sheet1" sheetId="2" r:id="rId1"/>
  </sheets>
  <definedNames>
    <definedName name="_xlnm.Print_Area" localSheetId="0">Sheet1!$A$2:$F$83</definedName>
    <definedName name="_xlnm.Print_Titles" localSheetId="0">Sheet1!$2:$4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2" l="1"/>
  <c r="F12" i="2"/>
  <c r="F74" i="2"/>
  <c r="F69" i="2"/>
  <c r="F61" i="2"/>
  <c r="F30" i="2"/>
  <c r="F19" i="2" l="1"/>
  <c r="F18" i="2"/>
  <c r="F17" i="2"/>
  <c r="E20" i="2"/>
  <c r="D20" i="2"/>
  <c r="C20" i="2"/>
  <c r="B20" i="2"/>
  <c r="E14" i="2"/>
  <c r="D14" i="2"/>
  <c r="C14" i="2"/>
  <c r="F20" i="2" l="1"/>
  <c r="F14" i="2"/>
  <c r="F78" i="2"/>
  <c r="F77" i="2"/>
  <c r="F76" i="2"/>
  <c r="F75" i="2"/>
  <c r="F73" i="2"/>
  <c r="F72" i="2"/>
  <c r="F71" i="2"/>
  <c r="F70" i="2"/>
  <c r="F68" i="2"/>
  <c r="F67" i="2"/>
  <c r="F66" i="2"/>
  <c r="F65" i="2"/>
  <c r="F64" i="2"/>
  <c r="F63" i="2"/>
  <c r="F62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29" i="2"/>
  <c r="F28" i="2"/>
  <c r="F27" i="2"/>
  <c r="F7" i="2"/>
  <c r="F26" i="2"/>
  <c r="F25" i="2"/>
  <c r="F24" i="2"/>
  <c r="F23" i="2"/>
  <c r="F13" i="2"/>
  <c r="F11" i="2"/>
  <c r="F10" i="2"/>
  <c r="F9" i="2"/>
  <c r="F8" i="2"/>
  <c r="D79" i="2"/>
  <c r="E79" i="2"/>
  <c r="C79" i="2"/>
  <c r="B79" i="2"/>
  <c r="F79" i="2" l="1"/>
  <c r="D82" i="2"/>
  <c r="E82" i="2"/>
  <c r="B82" i="2"/>
  <c r="C82" i="2"/>
  <c r="F82" i="2" l="1"/>
</calcChain>
</file>

<file path=xl/sharedStrings.xml><?xml version="1.0" encoding="utf-8"?>
<sst xmlns="http://schemas.openxmlformats.org/spreadsheetml/2006/main" count="80" uniqueCount="80">
  <si>
    <t>Heritage Title of Valencia County</t>
  </si>
  <si>
    <t>NETCO, Inc.</t>
  </si>
  <si>
    <t>North East Title, Inc.</t>
  </si>
  <si>
    <t>TCNM, LLC</t>
  </si>
  <si>
    <t>Tierras Title, LLC</t>
  </si>
  <si>
    <t>Amrock, Inc</t>
  </si>
  <si>
    <t>Aztec Abstract &amp; Title Insurance, Inc.</t>
  </si>
  <si>
    <t>BNT of New Mexico, LLC</t>
  </si>
  <si>
    <t>Paramount Title</t>
  </si>
  <si>
    <t>Pioneer Abstract &amp; Title Co. of Alamogordo, Inc.</t>
  </si>
  <si>
    <t xml:space="preserve">Rio Arriba Title &amp; Escrow Co., Inc. </t>
  </si>
  <si>
    <t>Signature Title Agency of New Mexico</t>
  </si>
  <si>
    <t>T or C Investment, Inc. dba Sierra County Title Company</t>
  </si>
  <si>
    <t>Timios, Inc.</t>
  </si>
  <si>
    <t>Title Clearing &amp; Escrow, LLC</t>
  </si>
  <si>
    <t>Title Services, Inc.</t>
  </si>
  <si>
    <t>Vantage Point Title, Inc.</t>
  </si>
  <si>
    <t>Western Plains, Inc.</t>
  </si>
  <si>
    <t>Supplemental Exhibit A</t>
  </si>
  <si>
    <t>AGENTS STATISTICAL REPORT</t>
  </si>
  <si>
    <t>Agency</t>
  </si>
  <si>
    <t>Income (Loss) from Operations (Part C, Line 1)</t>
  </si>
  <si>
    <t>AFFILIATED</t>
  </si>
  <si>
    <t>Dona Ana Title Company</t>
  </si>
  <si>
    <t>Fidelity National Title of New Mexico, Inc.</t>
  </si>
  <si>
    <t>PGP Title, LLC</t>
  </si>
  <si>
    <t>Santa Fe Abstract, LTD</t>
  </si>
  <si>
    <t>Stewart Title of Albuquerque, LLC</t>
  </si>
  <si>
    <t>DIRECT</t>
  </si>
  <si>
    <t>First American Title Insurance Company</t>
  </si>
  <si>
    <t>Old Republic National Title Insurance Company</t>
  </si>
  <si>
    <t>INDEPENDENT</t>
  </si>
  <si>
    <t>Alliance Abstract and Title Company</t>
  </si>
  <si>
    <t>BGMJ Inc dba Landmark Title Roswell</t>
  </si>
  <si>
    <t>Bueno Title &amp; Escrow Company, LLC</t>
  </si>
  <si>
    <t>Camino Real Abstract &amp; Title, LLC</t>
  </si>
  <si>
    <t>Casa Y Tierra Title Abstract and Title Co.</t>
  </si>
  <si>
    <t>Cibola County Title Company, Inc.</t>
  </si>
  <si>
    <t>First New Mexico Title &amp; Abstract Co., Inc.</t>
  </si>
  <si>
    <t xml:space="preserve">First Title Services, Inc. </t>
  </si>
  <si>
    <t>Four Corners Title Co.</t>
  </si>
  <si>
    <t>G&amp;P, Inc. dba Gallup Title Company</t>
  </si>
  <si>
    <t>Grant County Title Company, Inc.</t>
  </si>
  <si>
    <t>Great Western Abstract &amp; Title Company of New Mexico, LLC</t>
  </si>
  <si>
    <t>Guaranty Title Company</t>
  </si>
  <si>
    <t>Land Titles of Ruidoso, LLC dba The Title Company</t>
  </si>
  <si>
    <t>Landmark Title, Inc.</t>
  </si>
  <si>
    <t>Legal Description, Inc. dba Southwestern Abstract and Title Co.</t>
  </si>
  <si>
    <t>Lincoln County Abstract &amp; Title Co.</t>
  </si>
  <si>
    <t>Network Closing Services, Inc. dba Pioneer Title and Escrow Services</t>
  </si>
  <si>
    <t>New Mexico Abstract Co., Inc.</t>
  </si>
  <si>
    <t>New Mexico Land &amp; Title Company</t>
  </si>
  <si>
    <t xml:space="preserve">Prima Title, LLC </t>
  </si>
  <si>
    <t>Priority Title &amp; Escrow, LLC</t>
  </si>
  <si>
    <t>Rio Investments, Ltd.</t>
  </si>
  <si>
    <t>Salinas-Bradley, LLC dba Artisan Title</t>
  </si>
  <si>
    <t>San Juan County Abstract &amp; Title Company</t>
  </si>
  <si>
    <t>Santa Fe Title Company</t>
  </si>
  <si>
    <t>Security Title Abstract Company</t>
  </si>
  <si>
    <t xml:space="preserve">Sierra Title of New Mexico, Inc.  </t>
  </si>
  <si>
    <t>Solidifi Title Agency, LLC</t>
  </si>
  <si>
    <t xml:space="preserve">Southwestern Title &amp; Escrow </t>
  </si>
  <si>
    <t>Territorial Title of Las Vegas, Inc.</t>
  </si>
  <si>
    <t>Title Alliance of New Mexico, LLC</t>
  </si>
  <si>
    <t xml:space="preserve">Title Guaranty, LLC  </t>
  </si>
  <si>
    <t>Travis County Title Company dba DHI Title of New Mexico</t>
  </si>
  <si>
    <t>Western New Mexico Title Co., Inc.</t>
  </si>
  <si>
    <t>Total for All Agencies</t>
  </si>
  <si>
    <t>Payment Protection Program (PPP) Loans Forgiven</t>
  </si>
  <si>
    <t>Econimic Injury Disaster Loan (EIDL) Advances Received</t>
  </si>
  <si>
    <t xml:space="preserve">SBA 6 Month Debt Relief Provided </t>
  </si>
  <si>
    <t>Effect of CARES Act Subsidies on Net Income for Ratemaking Purposes</t>
  </si>
  <si>
    <t>Modified Net Income for Ratemaking Purposes</t>
  </si>
  <si>
    <t>Stewart Title Guaranty Company</t>
  </si>
  <si>
    <t>Year Ended December 31, 2021</t>
  </si>
  <si>
    <t>Titleology</t>
  </si>
  <si>
    <t>Title Alliance Advantage, LLC</t>
  </si>
  <si>
    <t>SingleSource West, LLC</t>
  </si>
  <si>
    <t>Centric Title &amp; Escrow, LLC</t>
  </si>
  <si>
    <t>Sitterly, Inc. dba Curry County Abstract &amp; Title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</si>
</sst>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37" fontId="8" fillId="0" borderId="0"/>
    <xf numFmtId="37" fontId="8" fillId="0" borderId="0"/>
    <xf numFmtId="37" fontId="8" fillId="0" borderId="0"/>
    <xf numFmtId="37" fontId="8" fillId="0" borderId="0"/>
  </cellStyleXfs>
  <cellXfs count="47">
    <xf numFmtId="0" fontId="0" fillId="0" borderId="0" xfId="0"/>
    <xf numFmtId="43" fontId="0" fillId="0" borderId="0" xfId="2" applyFont="1"/>
    <xf numFmtId="0" fontId="2" fillId="0" borderId="0" xfId="0" applyFont="1" applyFill="1" applyBorder="1"/>
    <xf numFmtId="0" fontId="4" fillId="0" borderId="0" xfId="0" applyFont="1"/>
    <xf numFmtId="0" fontId="6" fillId="0" borderId="1" xfId="0" applyFont="1" applyBorder="1" applyAlignment="1">
      <alignment horizontal="center" wrapText="1"/>
    </xf>
    <xf numFmtId="164" fontId="5" fillId="0" borderId="4" xfId="1" applyNumberFormat="1" applyFont="1" applyFill="1" applyBorder="1" applyAlignment="1" applyProtection="1"/>
    <xf numFmtId="165" fontId="5" fillId="0" borderId="1" xfId="2" applyNumberFormat="1" applyFont="1" applyFill="1" applyBorder="1" applyAlignment="1" applyProtection="1"/>
    <xf numFmtId="165" fontId="5" fillId="0" borderId="4" xfId="2" applyNumberFormat="1" applyFont="1" applyFill="1" applyBorder="1" applyAlignment="1" applyProtection="1"/>
    <xf numFmtId="0" fontId="5" fillId="0" borderId="0" xfId="3" applyFont="1" applyAlignment="1">
      <alignment horizontal="left" vertical="center" wrapText="1"/>
    </xf>
    <xf numFmtId="164" fontId="5" fillId="0" borderId="5" xfId="1" applyNumberFormat="1" applyFont="1" applyFill="1" applyBorder="1" applyAlignment="1" applyProtection="1"/>
    <xf numFmtId="0" fontId="5" fillId="0" borderId="0" xfId="0" applyFont="1" applyAlignment="1">
      <alignment horizontal="left" vertical="center" wrapText="1"/>
    </xf>
    <xf numFmtId="165" fontId="5" fillId="0" borderId="1" xfId="2" applyNumberFormat="1" applyFont="1" applyFill="1" applyBorder="1" applyAlignment="1">
      <alignment horizontal="left"/>
    </xf>
    <xf numFmtId="165" fontId="5" fillId="0" borderId="1" xfId="2" applyNumberFormat="1" applyFont="1" applyFill="1" applyBorder="1" applyAlignment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4" fontId="6" fillId="0" borderId="6" xfId="1" applyNumberFormat="1" applyFont="1" applyFill="1" applyBorder="1" applyAlignment="1">
      <alignment horizontal="right"/>
    </xf>
    <xf numFmtId="164" fontId="5" fillId="0" borderId="4" xfId="1" applyNumberFormat="1" applyFont="1" applyFill="1" applyBorder="1" applyAlignment="1" applyProtection="1">
      <alignment wrapText="1"/>
    </xf>
    <xf numFmtId="165" fontId="5" fillId="0" borderId="1" xfId="2" applyNumberFormat="1" applyFont="1" applyFill="1" applyBorder="1" applyAlignment="1" applyProtection="1">
      <alignment wrapText="1"/>
    </xf>
    <xf numFmtId="165" fontId="5" fillId="0" borderId="4" xfId="2" applyNumberFormat="1" applyFont="1" applyFill="1" applyBorder="1" applyAlignment="1" applyProtection="1">
      <alignment wrapText="1"/>
    </xf>
    <xf numFmtId="164" fontId="5" fillId="0" borderId="5" xfId="1" applyNumberFormat="1" applyFont="1" applyFill="1" applyBorder="1" applyAlignment="1" applyProtection="1">
      <alignment wrapText="1"/>
    </xf>
    <xf numFmtId="165" fontId="5" fillId="0" borderId="0" xfId="2" applyNumberFormat="1" applyFont="1" applyFill="1" applyBorder="1" applyAlignment="1">
      <alignment horizontal="left" vertical="center" wrapText="1"/>
    </xf>
    <xf numFmtId="10" fontId="5" fillId="0" borderId="0" xfId="4" applyNumberFormat="1" applyFont="1" applyFill="1" applyBorder="1" applyAlignment="1">
      <alignment horizontal="right" vertical="center" wrapText="1"/>
    </xf>
    <xf numFmtId="165" fontId="5" fillId="0" borderId="1" xfId="2" applyNumberFormat="1" applyFont="1" applyFill="1" applyBorder="1" applyAlignment="1">
      <alignment horizontal="left" wrapText="1"/>
    </xf>
    <xf numFmtId="165" fontId="5" fillId="0" borderId="0" xfId="2" applyNumberFormat="1" applyFont="1" applyBorder="1" applyAlignment="1">
      <alignment horizontal="left" vertical="center" wrapText="1"/>
    </xf>
    <xf numFmtId="10" fontId="5" fillId="0" borderId="0" xfId="4" applyNumberFormat="1" applyFont="1" applyBorder="1" applyAlignment="1">
      <alignment horizontal="left" vertical="center" wrapText="1"/>
    </xf>
    <xf numFmtId="165" fontId="5" fillId="0" borderId="1" xfId="2" applyNumberFormat="1" applyFont="1" applyFill="1" applyBorder="1" applyAlignment="1">
      <alignment wrapText="1"/>
    </xf>
    <xf numFmtId="165" fontId="5" fillId="0" borderId="0" xfId="2" applyNumberFormat="1" applyFont="1" applyFill="1" applyBorder="1" applyAlignment="1">
      <alignment horizontal="left" wrapText="1"/>
    </xf>
    <xf numFmtId="10" fontId="5" fillId="0" borderId="0" xfId="4" applyNumberFormat="1" applyFont="1" applyFill="1" applyBorder="1" applyAlignment="1">
      <alignment horizontal="left" wrapText="1"/>
    </xf>
    <xf numFmtId="43" fontId="0" fillId="0" borderId="7" xfId="2" applyFont="1" applyBorder="1"/>
    <xf numFmtId="165" fontId="5" fillId="0" borderId="1" xfId="2" applyNumberFormat="1" applyFont="1" applyFill="1" applyBorder="1" applyAlignment="1">
      <alignment horizontal="center"/>
    </xf>
    <xf numFmtId="165" fontId="5" fillId="0" borderId="1" xfId="2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37" fontId="5" fillId="0" borderId="4" xfId="0" applyNumberFormat="1" applyFont="1" applyFill="1" applyBorder="1"/>
    <xf numFmtId="37" fontId="5" fillId="0" borderId="4" xfId="0" applyNumberFormat="1" applyFont="1" applyFill="1" applyBorder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37" fontId="5" fillId="0" borderId="4" xfId="6" applyFont="1" applyFill="1" applyBorder="1" applyAlignment="1">
      <alignment wrapText="1"/>
    </xf>
    <xf numFmtId="37" fontId="5" fillId="0" borderId="4" xfId="6" applyFont="1" applyFill="1" applyBorder="1"/>
    <xf numFmtId="37" fontId="5" fillId="0" borderId="4" xfId="8" applyFont="1" applyFill="1" applyBorder="1"/>
    <xf numFmtId="0" fontId="7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9">
    <cellStyle name="Comma" xfId="2" builtinId="3"/>
    <cellStyle name="Currency" xfId="1" builtinId="4"/>
    <cellStyle name="Normal" xfId="0" builtinId="0"/>
    <cellStyle name="Normal 17" xfId="7" xr:uid="{729C8345-BB27-4193-890F-27407817AE96}"/>
    <cellStyle name="Normal 18" xfId="8" xr:uid="{E2CB4C12-913F-4EC4-8038-E935D01C0167}"/>
    <cellStyle name="Normal 2 2 2" xfId="3" xr:uid="{8D4952B1-4FFA-4327-A693-22E92E503A2B}"/>
    <cellStyle name="Normal 6" xfId="5" xr:uid="{AF330DF5-4CE7-4D92-B0E4-0B276E07E301}"/>
    <cellStyle name="Normal 8" xfId="6" xr:uid="{21D1FA5E-D79D-42A1-AB7A-7A9F8960A7AC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E315-728F-470D-AD2D-EB63AACAC57D}">
  <sheetPr>
    <pageSetUpPr fitToPage="1"/>
  </sheetPr>
  <dimension ref="A1:I89"/>
  <sheetViews>
    <sheetView tabSelected="1" topLeftCell="A34" zoomScaleNormal="100" workbookViewId="0">
      <selection activeCell="B78" sqref="B78"/>
    </sheetView>
  </sheetViews>
  <sheetFormatPr defaultRowHeight="15" x14ac:dyDescent="0.25"/>
  <cols>
    <col min="1" max="1" width="53.28515625" customWidth="1"/>
    <col min="2" max="2" width="17.28515625" customWidth="1"/>
    <col min="3" max="6" width="17" customWidth="1"/>
    <col min="7" max="7" width="12.85546875" bestFit="1" customWidth="1"/>
    <col min="8" max="8" width="10.5703125" bestFit="1" customWidth="1"/>
  </cols>
  <sheetData>
    <row r="1" spans="1:8" x14ac:dyDescent="0.25">
      <c r="A1" s="43" t="s">
        <v>18</v>
      </c>
      <c r="B1" s="43"/>
      <c r="C1" s="43"/>
      <c r="D1" s="43"/>
      <c r="E1" s="43"/>
      <c r="F1" s="43"/>
    </row>
    <row r="2" spans="1:8" x14ac:dyDescent="0.25">
      <c r="A2" s="44" t="s">
        <v>19</v>
      </c>
      <c r="B2" s="44"/>
      <c r="C2" s="44"/>
      <c r="D2" s="44"/>
      <c r="E2" s="44"/>
      <c r="F2" s="44"/>
    </row>
    <row r="3" spans="1:8" x14ac:dyDescent="0.25">
      <c r="A3" s="44" t="s">
        <v>71</v>
      </c>
      <c r="B3" s="44"/>
      <c r="C3" s="44"/>
      <c r="D3" s="44"/>
      <c r="E3" s="44"/>
      <c r="F3" s="44"/>
    </row>
    <row r="4" spans="1:8" x14ac:dyDescent="0.25">
      <c r="A4" s="44" t="s">
        <v>74</v>
      </c>
      <c r="B4" s="44"/>
      <c r="C4" s="44"/>
      <c r="D4" s="44"/>
      <c r="E4" s="44"/>
      <c r="F4" s="44"/>
    </row>
    <row r="5" spans="1:8" ht="76.5" customHeight="1" x14ac:dyDescent="0.25">
      <c r="A5" s="4" t="s">
        <v>20</v>
      </c>
      <c r="B5" s="4" t="s">
        <v>21</v>
      </c>
      <c r="C5" s="4" t="s">
        <v>68</v>
      </c>
      <c r="D5" s="4" t="s">
        <v>69</v>
      </c>
      <c r="E5" s="4" t="s">
        <v>70</v>
      </c>
      <c r="F5" s="4" t="s">
        <v>72</v>
      </c>
    </row>
    <row r="6" spans="1:8" x14ac:dyDescent="0.25">
      <c r="A6" s="45" t="s">
        <v>22</v>
      </c>
      <c r="B6" s="46"/>
      <c r="C6" s="46"/>
      <c r="D6" s="46"/>
      <c r="E6" s="46"/>
      <c r="F6" s="46"/>
    </row>
    <row r="7" spans="1:8" x14ac:dyDescent="0.25">
      <c r="A7" s="32" t="s">
        <v>7</v>
      </c>
      <c r="B7" s="5">
        <v>308951</v>
      </c>
      <c r="C7" s="16">
        <v>0</v>
      </c>
      <c r="D7" s="16">
        <v>0</v>
      </c>
      <c r="E7" s="16">
        <v>0</v>
      </c>
      <c r="F7" s="16">
        <f t="shared" ref="F7:F14" si="0">B7+C7+D7+E7</f>
        <v>308951</v>
      </c>
      <c r="G7" s="1"/>
      <c r="H7" s="1"/>
    </row>
    <row r="8" spans="1:8" x14ac:dyDescent="0.25">
      <c r="A8" s="36" t="s">
        <v>23</v>
      </c>
      <c r="B8" s="38">
        <v>1269093</v>
      </c>
      <c r="C8" s="17">
        <v>0</v>
      </c>
      <c r="D8" s="17">
        <v>0</v>
      </c>
      <c r="E8" s="17">
        <v>0</v>
      </c>
      <c r="F8" s="38">
        <f t="shared" si="0"/>
        <v>1269093</v>
      </c>
    </row>
    <row r="9" spans="1:8" x14ac:dyDescent="0.25">
      <c r="A9" s="36" t="s">
        <v>24</v>
      </c>
      <c r="B9" s="38">
        <v>11937582</v>
      </c>
      <c r="C9" s="17">
        <v>0</v>
      </c>
      <c r="D9" s="17">
        <v>0</v>
      </c>
      <c r="E9" s="17">
        <v>0</v>
      </c>
      <c r="F9" s="38">
        <f t="shared" si="0"/>
        <v>11937582</v>
      </c>
      <c r="G9" s="2"/>
      <c r="H9" s="2"/>
    </row>
    <row r="10" spans="1:8" x14ac:dyDescent="0.25">
      <c r="A10" s="32" t="s">
        <v>25</v>
      </c>
      <c r="B10" s="6">
        <v>532705.16</v>
      </c>
      <c r="C10" s="17">
        <v>0</v>
      </c>
      <c r="D10" s="17">
        <v>0</v>
      </c>
      <c r="E10" s="17">
        <v>0</v>
      </c>
      <c r="F10" s="38">
        <f t="shared" si="0"/>
        <v>532705.16</v>
      </c>
      <c r="G10" s="28"/>
      <c r="H10" s="1"/>
    </row>
    <row r="11" spans="1:8" x14ac:dyDescent="0.25">
      <c r="A11" s="32" t="s">
        <v>26</v>
      </c>
      <c r="B11" s="7">
        <v>1572304.12</v>
      </c>
      <c r="C11" s="18">
        <v>0</v>
      </c>
      <c r="D11" s="18">
        <v>0</v>
      </c>
      <c r="E11" s="18">
        <v>0</v>
      </c>
      <c r="F11" s="38">
        <f t="shared" si="0"/>
        <v>1572304.12</v>
      </c>
      <c r="G11" s="1"/>
      <c r="H11" s="1"/>
    </row>
    <row r="12" spans="1:8" x14ac:dyDescent="0.25">
      <c r="A12" s="36" t="s">
        <v>27</v>
      </c>
      <c r="B12" s="39">
        <v>4173366.1699999962</v>
      </c>
      <c r="C12" s="18">
        <v>0</v>
      </c>
      <c r="D12" s="18">
        <v>0</v>
      </c>
      <c r="E12" s="18">
        <v>0</v>
      </c>
      <c r="F12" s="38">
        <f t="shared" ref="F12" si="1">B12+C12+D12+E12</f>
        <v>4173366.1699999962</v>
      </c>
      <c r="G12" s="1"/>
      <c r="H12" s="1"/>
    </row>
    <row r="13" spans="1:8" x14ac:dyDescent="0.25">
      <c r="A13" s="36" t="s">
        <v>3</v>
      </c>
      <c r="B13" s="39">
        <v>1288940</v>
      </c>
      <c r="C13" s="18">
        <v>0</v>
      </c>
      <c r="D13" s="18">
        <v>0</v>
      </c>
      <c r="E13" s="18">
        <v>0</v>
      </c>
      <c r="F13" s="38">
        <f t="shared" si="0"/>
        <v>1288940</v>
      </c>
      <c r="G13" s="1"/>
      <c r="H13" s="1"/>
    </row>
    <row r="14" spans="1:8" ht="15.75" thickBot="1" x14ac:dyDescent="0.3">
      <c r="A14" s="8"/>
      <c r="B14" s="9">
        <f>SUM(B7:B13)</f>
        <v>21082941.449999996</v>
      </c>
      <c r="C14" s="9">
        <f>SUM(C7:C13)</f>
        <v>0</v>
      </c>
      <c r="D14" s="9">
        <f>SUM(D7:D13)</f>
        <v>0</v>
      </c>
      <c r="E14" s="9">
        <f>SUM(E7:E13)</f>
        <v>0</v>
      </c>
      <c r="F14" s="19">
        <f t="shared" si="0"/>
        <v>21082941.449999996</v>
      </c>
      <c r="G14" s="1"/>
      <c r="H14" s="1"/>
    </row>
    <row r="15" spans="1:8" ht="15.75" thickTop="1" x14ac:dyDescent="0.25">
      <c r="A15" s="10"/>
      <c r="B15" s="20"/>
      <c r="C15" s="20"/>
      <c r="D15" s="20"/>
      <c r="E15" s="20"/>
      <c r="F15" s="21"/>
      <c r="G15" s="1"/>
      <c r="H15" s="1"/>
    </row>
    <row r="16" spans="1:8" x14ac:dyDescent="0.25">
      <c r="A16" s="40" t="s">
        <v>28</v>
      </c>
      <c r="B16" s="41"/>
      <c r="C16" s="41"/>
      <c r="D16" s="41"/>
      <c r="E16" s="41"/>
      <c r="F16" s="41"/>
      <c r="G16" s="1"/>
      <c r="H16" s="1"/>
    </row>
    <row r="17" spans="1:9" x14ac:dyDescent="0.25">
      <c r="A17" s="36" t="s">
        <v>29</v>
      </c>
      <c r="B17" s="11">
        <v>3250358</v>
      </c>
      <c r="C17" s="22">
        <v>0</v>
      </c>
      <c r="D17" s="22">
        <v>0</v>
      </c>
      <c r="E17" s="22">
        <v>0</v>
      </c>
      <c r="F17" s="37">
        <f>B17+C17+D17+E17</f>
        <v>3250358</v>
      </c>
      <c r="G17" s="1"/>
      <c r="H17" s="1"/>
    </row>
    <row r="18" spans="1:9" x14ac:dyDescent="0.25">
      <c r="A18" s="36" t="s">
        <v>30</v>
      </c>
      <c r="B18" s="11">
        <v>4416363</v>
      </c>
      <c r="C18" s="22">
        <v>0</v>
      </c>
      <c r="D18" s="22">
        <v>0</v>
      </c>
      <c r="E18" s="22">
        <v>0</v>
      </c>
      <c r="F18" s="37">
        <f>B18+C18+D18+E18</f>
        <v>4416363</v>
      </c>
      <c r="G18" s="1"/>
      <c r="H18" s="1"/>
    </row>
    <row r="19" spans="1:9" x14ac:dyDescent="0.25">
      <c r="A19" s="36" t="s">
        <v>73</v>
      </c>
      <c r="B19" s="11">
        <v>159824</v>
      </c>
      <c r="C19" s="22">
        <v>0</v>
      </c>
      <c r="D19" s="22">
        <v>0</v>
      </c>
      <c r="E19" s="22">
        <v>0</v>
      </c>
      <c r="F19" s="37">
        <f>B19+C19+D19+E19</f>
        <v>159824</v>
      </c>
      <c r="G19" s="1"/>
      <c r="H19" s="1"/>
    </row>
    <row r="20" spans="1:9" ht="15.75" thickBot="1" x14ac:dyDescent="0.3">
      <c r="A20" s="8"/>
      <c r="B20" s="9">
        <f>SUM(B17:B19)</f>
        <v>7826545</v>
      </c>
      <c r="C20" s="9">
        <f>SUM(C17:C19)</f>
        <v>0</v>
      </c>
      <c r="D20" s="9">
        <f>SUM(D17:D19)</f>
        <v>0</v>
      </c>
      <c r="E20" s="9">
        <f>SUM(E17:E19)</f>
        <v>0</v>
      </c>
      <c r="F20" s="19">
        <f>B20-C20-D20-E20</f>
        <v>7826545</v>
      </c>
      <c r="G20" s="1"/>
      <c r="H20" s="1"/>
    </row>
    <row r="21" spans="1:9" ht="15.75" thickTop="1" x14ac:dyDescent="0.25">
      <c r="A21" s="10"/>
      <c r="B21" s="23"/>
      <c r="C21" s="23"/>
      <c r="D21" s="23"/>
      <c r="E21" s="23"/>
      <c r="F21" s="24"/>
      <c r="G21" s="1"/>
      <c r="H21" s="1"/>
    </row>
    <row r="22" spans="1:9" x14ac:dyDescent="0.25">
      <c r="A22" s="40" t="s">
        <v>31</v>
      </c>
      <c r="B22" s="42"/>
      <c r="C22" s="42"/>
      <c r="D22" s="42"/>
      <c r="E22" s="42"/>
      <c r="F22" s="42"/>
      <c r="G22" s="1"/>
      <c r="H22" s="1"/>
    </row>
    <row r="23" spans="1:9" x14ac:dyDescent="0.25">
      <c r="A23" s="32" t="s">
        <v>32</v>
      </c>
      <c r="B23" s="5">
        <v>567213</v>
      </c>
      <c r="C23" s="16">
        <v>-157200</v>
      </c>
      <c r="D23" s="16"/>
      <c r="E23" s="16"/>
      <c r="F23" s="16">
        <f>B23+C23+D23+E23</f>
        <v>410013</v>
      </c>
      <c r="G23" s="1"/>
      <c r="H23" s="1"/>
    </row>
    <row r="24" spans="1:9" x14ac:dyDescent="0.25">
      <c r="A24" s="32" t="s">
        <v>5</v>
      </c>
      <c r="B24" s="11">
        <v>3083780</v>
      </c>
      <c r="C24" s="22"/>
      <c r="D24" s="22"/>
      <c r="E24" s="22"/>
      <c r="F24" s="22">
        <f>B24+C24+D24+E24</f>
        <v>3083780</v>
      </c>
      <c r="G24" s="1"/>
      <c r="H24" s="1"/>
    </row>
    <row r="25" spans="1:9" x14ac:dyDescent="0.25">
      <c r="A25" s="32" t="s">
        <v>6</v>
      </c>
      <c r="B25" s="6">
        <v>141340</v>
      </c>
      <c r="C25" s="17"/>
      <c r="D25" s="17"/>
      <c r="E25" s="17"/>
      <c r="F25" s="22">
        <f t="shared" ref="F25:F78" si="2">B25+C25+D25+E25</f>
        <v>141340</v>
      </c>
      <c r="G25" s="1"/>
      <c r="H25" s="1"/>
    </row>
    <row r="26" spans="1:9" x14ac:dyDescent="0.25">
      <c r="A26" s="32" t="s">
        <v>33</v>
      </c>
      <c r="B26" s="6">
        <v>203213</v>
      </c>
      <c r="C26" s="17"/>
      <c r="D26" s="17"/>
      <c r="E26" s="17"/>
      <c r="F26" s="22">
        <f t="shared" si="2"/>
        <v>203213</v>
      </c>
      <c r="G26" s="1"/>
      <c r="H26" s="1"/>
    </row>
    <row r="27" spans="1:9" x14ac:dyDescent="0.25">
      <c r="A27" s="32" t="s">
        <v>34</v>
      </c>
      <c r="B27" s="6">
        <v>728458</v>
      </c>
      <c r="C27" s="17"/>
      <c r="D27" s="17"/>
      <c r="E27" s="17"/>
      <c r="F27" s="22">
        <f t="shared" si="2"/>
        <v>728458</v>
      </c>
      <c r="G27" s="1"/>
      <c r="H27" s="1"/>
    </row>
    <row r="28" spans="1:9" x14ac:dyDescent="0.25">
      <c r="A28" s="32" t="s">
        <v>35</v>
      </c>
      <c r="B28" s="6">
        <v>33103</v>
      </c>
      <c r="C28" s="17"/>
      <c r="D28" s="17"/>
      <c r="E28" s="17"/>
      <c r="F28" s="22">
        <f t="shared" si="2"/>
        <v>33103</v>
      </c>
      <c r="G28" s="1"/>
      <c r="H28" s="1"/>
    </row>
    <row r="29" spans="1:9" x14ac:dyDescent="0.25">
      <c r="A29" s="32" t="s">
        <v>36</v>
      </c>
      <c r="B29" s="6">
        <v>230725</v>
      </c>
      <c r="C29" s="17"/>
      <c r="D29" s="17"/>
      <c r="E29" s="17"/>
      <c r="F29" s="22">
        <f t="shared" si="2"/>
        <v>230725</v>
      </c>
      <c r="G29" s="1"/>
      <c r="H29" s="1"/>
      <c r="I29" s="3"/>
    </row>
    <row r="30" spans="1:9" x14ac:dyDescent="0.25">
      <c r="A30" s="32" t="s">
        <v>78</v>
      </c>
      <c r="B30" s="6">
        <v>-249042</v>
      </c>
      <c r="C30" s="17"/>
      <c r="D30" s="17"/>
      <c r="E30" s="17"/>
      <c r="F30" s="22">
        <f t="shared" si="2"/>
        <v>-249042</v>
      </c>
      <c r="G30" s="1"/>
      <c r="H30" s="1"/>
      <c r="I30" s="3"/>
    </row>
    <row r="31" spans="1:9" x14ac:dyDescent="0.25">
      <c r="A31" s="32" t="s">
        <v>37</v>
      </c>
      <c r="B31" s="6">
        <v>66998</v>
      </c>
      <c r="C31" s="17"/>
      <c r="D31" s="17"/>
      <c r="E31" s="17"/>
      <c r="F31" s="22">
        <f t="shared" si="2"/>
        <v>66998</v>
      </c>
      <c r="G31" s="1"/>
      <c r="H31" s="1"/>
    </row>
    <row r="32" spans="1:9" x14ac:dyDescent="0.25">
      <c r="A32" s="32" t="s">
        <v>38</v>
      </c>
      <c r="B32" s="6">
        <v>983051</v>
      </c>
      <c r="C32" s="17"/>
      <c r="D32" s="17"/>
      <c r="E32" s="17"/>
      <c r="F32" s="22">
        <f t="shared" si="2"/>
        <v>983051</v>
      </c>
      <c r="G32" s="1"/>
      <c r="H32" s="1"/>
    </row>
    <row r="33" spans="1:6" x14ac:dyDescent="0.25">
      <c r="A33" s="32" t="s">
        <v>39</v>
      </c>
      <c r="B33" s="6">
        <v>174339</v>
      </c>
      <c r="C33" s="17">
        <v>-32709</v>
      </c>
      <c r="D33" s="17"/>
      <c r="E33" s="17"/>
      <c r="F33" s="22">
        <f t="shared" si="2"/>
        <v>141630</v>
      </c>
    </row>
    <row r="34" spans="1:6" x14ac:dyDescent="0.25">
      <c r="A34" s="32" t="s">
        <v>40</v>
      </c>
      <c r="B34" s="6">
        <v>115608.26000000001</v>
      </c>
      <c r="C34" s="17">
        <v>-30250</v>
      </c>
      <c r="D34" s="17"/>
      <c r="E34" s="17"/>
      <c r="F34" s="22">
        <f t="shared" si="2"/>
        <v>85358.260000000009</v>
      </c>
    </row>
    <row r="35" spans="1:6" x14ac:dyDescent="0.25">
      <c r="A35" s="32" t="s">
        <v>41</v>
      </c>
      <c r="B35" s="11">
        <v>1182832</v>
      </c>
      <c r="C35" s="22">
        <v>-50577</v>
      </c>
      <c r="D35" s="22"/>
      <c r="E35" s="22"/>
      <c r="F35" s="22">
        <f t="shared" si="2"/>
        <v>1132255</v>
      </c>
    </row>
    <row r="36" spans="1:6" x14ac:dyDescent="0.25">
      <c r="A36" s="32" t="s">
        <v>42</v>
      </c>
      <c r="B36" s="6">
        <v>325332</v>
      </c>
      <c r="C36" s="17"/>
      <c r="D36" s="17"/>
      <c r="E36" s="17"/>
      <c r="F36" s="22">
        <f t="shared" si="2"/>
        <v>325332</v>
      </c>
    </row>
    <row r="37" spans="1:6" x14ac:dyDescent="0.25">
      <c r="A37" s="32" t="s">
        <v>43</v>
      </c>
      <c r="B37" s="6">
        <v>57945</v>
      </c>
      <c r="C37" s="17"/>
      <c r="D37" s="17"/>
      <c r="E37" s="17"/>
      <c r="F37" s="22">
        <f t="shared" si="2"/>
        <v>57945</v>
      </c>
    </row>
    <row r="38" spans="1:6" x14ac:dyDescent="0.25">
      <c r="A38" s="32" t="s">
        <v>44</v>
      </c>
      <c r="B38" s="6">
        <v>654541</v>
      </c>
      <c r="C38" s="17">
        <v>-341200</v>
      </c>
      <c r="D38" s="17"/>
      <c r="E38" s="17"/>
      <c r="F38" s="22">
        <f t="shared" si="2"/>
        <v>313341</v>
      </c>
    </row>
    <row r="39" spans="1:6" x14ac:dyDescent="0.25">
      <c r="A39" s="32" t="s">
        <v>0</v>
      </c>
      <c r="B39" s="6">
        <v>158911</v>
      </c>
      <c r="C39" s="17"/>
      <c r="D39" s="17"/>
      <c r="E39" s="17"/>
      <c r="F39" s="22">
        <f t="shared" si="2"/>
        <v>158911</v>
      </c>
    </row>
    <row r="40" spans="1:6" x14ac:dyDescent="0.25">
      <c r="A40" s="32" t="s">
        <v>45</v>
      </c>
      <c r="B40" s="6">
        <v>676201</v>
      </c>
      <c r="C40" s="17"/>
      <c r="D40" s="17"/>
      <c r="E40" s="17"/>
      <c r="F40" s="22">
        <f t="shared" si="2"/>
        <v>676201</v>
      </c>
    </row>
    <row r="41" spans="1:6" x14ac:dyDescent="0.25">
      <c r="A41" s="32" t="s">
        <v>46</v>
      </c>
      <c r="B41" s="6">
        <v>839642.21</v>
      </c>
      <c r="C41" s="17">
        <v>-74219</v>
      </c>
      <c r="D41" s="17"/>
      <c r="E41" s="17"/>
      <c r="F41" s="22">
        <f t="shared" si="2"/>
        <v>765423.21</v>
      </c>
    </row>
    <row r="42" spans="1:6" x14ac:dyDescent="0.25">
      <c r="A42" s="32" t="s">
        <v>47</v>
      </c>
      <c r="B42" s="11">
        <v>1333232</v>
      </c>
      <c r="C42" s="22"/>
      <c r="D42" s="22"/>
      <c r="E42" s="22"/>
      <c r="F42" s="22">
        <f t="shared" si="2"/>
        <v>1333232</v>
      </c>
    </row>
    <row r="43" spans="1:6" x14ac:dyDescent="0.25">
      <c r="A43" s="32" t="s">
        <v>48</v>
      </c>
      <c r="B43" s="6">
        <v>209675</v>
      </c>
      <c r="C43" s="17"/>
      <c r="D43" s="17"/>
      <c r="E43" s="17"/>
      <c r="F43" s="22">
        <f t="shared" si="2"/>
        <v>209675</v>
      </c>
    </row>
    <row r="44" spans="1:6" x14ac:dyDescent="0.25">
      <c r="A44" s="32" t="s">
        <v>1</v>
      </c>
      <c r="B44" s="11">
        <v>-24822</v>
      </c>
      <c r="C44" s="22"/>
      <c r="D44" s="22"/>
      <c r="E44" s="22"/>
      <c r="F44" s="22">
        <f t="shared" si="2"/>
        <v>-24822</v>
      </c>
    </row>
    <row r="45" spans="1:6" x14ac:dyDescent="0.25">
      <c r="A45" s="33" t="s">
        <v>49</v>
      </c>
      <c r="B45" s="11">
        <v>47670.25</v>
      </c>
      <c r="C45" s="22"/>
      <c r="D45" s="22"/>
      <c r="E45" s="22"/>
      <c r="F45" s="22">
        <f t="shared" si="2"/>
        <v>47670.25</v>
      </c>
    </row>
    <row r="46" spans="1:6" x14ac:dyDescent="0.25">
      <c r="A46" s="32" t="s">
        <v>50</v>
      </c>
      <c r="B46" s="11">
        <v>1242398.6200000001</v>
      </c>
      <c r="C46" s="22"/>
      <c r="D46" s="22"/>
      <c r="E46" s="22"/>
      <c r="F46" s="22">
        <f t="shared" si="2"/>
        <v>1242398.6200000001</v>
      </c>
    </row>
    <row r="47" spans="1:6" x14ac:dyDescent="0.25">
      <c r="A47" s="32" t="s">
        <v>51</v>
      </c>
      <c r="B47" s="12">
        <v>747380</v>
      </c>
      <c r="C47" s="25">
        <v>-1001788</v>
      </c>
      <c r="D47" s="25"/>
      <c r="E47" s="25"/>
      <c r="F47" s="22">
        <f t="shared" si="2"/>
        <v>-254408</v>
      </c>
    </row>
    <row r="48" spans="1:6" x14ac:dyDescent="0.25">
      <c r="A48" s="32" t="s">
        <v>2</v>
      </c>
      <c r="B48" s="11">
        <v>131446</v>
      </c>
      <c r="C48" s="22"/>
      <c r="D48" s="22"/>
      <c r="E48" s="22"/>
      <c r="F48" s="22">
        <f t="shared" si="2"/>
        <v>131446</v>
      </c>
    </row>
    <row r="49" spans="1:6" x14ac:dyDescent="0.25">
      <c r="A49" s="32" t="s">
        <v>8</v>
      </c>
      <c r="B49" s="11">
        <v>1559</v>
      </c>
      <c r="C49" s="22">
        <v>-15852</v>
      </c>
      <c r="D49" s="22"/>
      <c r="E49" s="22"/>
      <c r="F49" s="22">
        <f t="shared" si="2"/>
        <v>-14293</v>
      </c>
    </row>
    <row r="50" spans="1:6" x14ac:dyDescent="0.25">
      <c r="A50" s="32" t="s">
        <v>9</v>
      </c>
      <c r="B50" s="6">
        <v>938541</v>
      </c>
      <c r="C50" s="17">
        <v>-99500</v>
      </c>
      <c r="D50" s="17"/>
      <c r="E50" s="17"/>
      <c r="F50" s="22">
        <f t="shared" si="2"/>
        <v>839041</v>
      </c>
    </row>
    <row r="51" spans="1:6" x14ac:dyDescent="0.25">
      <c r="A51" s="32" t="s">
        <v>52</v>
      </c>
      <c r="B51" s="6">
        <v>5025557</v>
      </c>
      <c r="C51" s="17">
        <v>-262800</v>
      </c>
      <c r="D51" s="17"/>
      <c r="E51" s="17"/>
      <c r="F51" s="22">
        <f t="shared" si="2"/>
        <v>4762757</v>
      </c>
    </row>
    <row r="52" spans="1:6" x14ac:dyDescent="0.25">
      <c r="A52" s="32" t="s">
        <v>53</v>
      </c>
      <c r="B52" s="6">
        <v>43717.719999999972</v>
      </c>
      <c r="C52" s="17"/>
      <c r="D52" s="17"/>
      <c r="E52" s="17"/>
      <c r="F52" s="22">
        <f t="shared" si="2"/>
        <v>43717.719999999972</v>
      </c>
    </row>
    <row r="53" spans="1:6" x14ac:dyDescent="0.25">
      <c r="A53" s="32" t="s">
        <v>10</v>
      </c>
      <c r="B53" s="11">
        <v>288619.59000000008</v>
      </c>
      <c r="C53" s="22"/>
      <c r="D53" s="22"/>
      <c r="E53" s="22"/>
      <c r="F53" s="22">
        <f t="shared" si="2"/>
        <v>288619.59000000008</v>
      </c>
    </row>
    <row r="54" spans="1:6" x14ac:dyDescent="0.25">
      <c r="A54" s="32" t="s">
        <v>54</v>
      </c>
      <c r="B54" s="6">
        <v>285904.71999999997</v>
      </c>
      <c r="C54" s="17"/>
      <c r="D54" s="17"/>
      <c r="E54" s="17"/>
      <c r="F54" s="22">
        <f t="shared" si="2"/>
        <v>285904.71999999997</v>
      </c>
    </row>
    <row r="55" spans="1:6" x14ac:dyDescent="0.25">
      <c r="A55" s="32" t="s">
        <v>55</v>
      </c>
      <c r="B55" s="6">
        <v>373145</v>
      </c>
      <c r="C55" s="17"/>
      <c r="D55" s="17"/>
      <c r="E55" s="17"/>
      <c r="F55" s="22">
        <f t="shared" si="2"/>
        <v>373145</v>
      </c>
    </row>
    <row r="56" spans="1:6" x14ac:dyDescent="0.25">
      <c r="A56" s="32" t="s">
        <v>56</v>
      </c>
      <c r="B56" s="6">
        <v>1732467</v>
      </c>
      <c r="C56" s="17"/>
      <c r="D56" s="17"/>
      <c r="E56" s="17"/>
      <c r="F56" s="22">
        <f t="shared" si="2"/>
        <v>1732467</v>
      </c>
    </row>
    <row r="57" spans="1:6" x14ac:dyDescent="0.25">
      <c r="A57" s="32" t="s">
        <v>57</v>
      </c>
      <c r="B57" s="6">
        <v>1923174</v>
      </c>
      <c r="C57" s="17">
        <v>-355209</v>
      </c>
      <c r="D57" s="17"/>
      <c r="E57" s="17"/>
      <c r="F57" s="22">
        <f t="shared" si="2"/>
        <v>1567965</v>
      </c>
    </row>
    <row r="58" spans="1:6" x14ac:dyDescent="0.25">
      <c r="A58" s="32" t="s">
        <v>58</v>
      </c>
      <c r="B58" s="34">
        <v>2878.5400000000373</v>
      </c>
      <c r="C58" s="35">
        <v>-47500</v>
      </c>
      <c r="D58" s="35"/>
      <c r="E58" s="35"/>
      <c r="F58" s="22">
        <f t="shared" si="2"/>
        <v>-44621.459999999963</v>
      </c>
    </row>
    <row r="59" spans="1:6" x14ac:dyDescent="0.25">
      <c r="A59" s="32" t="s">
        <v>59</v>
      </c>
      <c r="B59" s="11">
        <v>1908</v>
      </c>
      <c r="C59" s="22"/>
      <c r="D59" s="22"/>
      <c r="E59" s="22"/>
      <c r="F59" s="22">
        <f t="shared" si="2"/>
        <v>1908</v>
      </c>
    </row>
    <row r="60" spans="1:6" x14ac:dyDescent="0.25">
      <c r="A60" s="32" t="s">
        <v>11</v>
      </c>
      <c r="B60" s="11">
        <v>970209</v>
      </c>
      <c r="C60" s="22"/>
      <c r="D60" s="22"/>
      <c r="E60" s="22"/>
      <c r="F60" s="22">
        <f t="shared" si="2"/>
        <v>970209</v>
      </c>
    </row>
    <row r="61" spans="1:6" x14ac:dyDescent="0.25">
      <c r="A61" s="32" t="s">
        <v>77</v>
      </c>
      <c r="B61" s="11">
        <v>-96160.26</v>
      </c>
      <c r="C61" s="22"/>
      <c r="D61" s="22"/>
      <c r="E61" s="22"/>
      <c r="F61" s="22">
        <f>B61+C61+D61+E61</f>
        <v>-96160.26</v>
      </c>
    </row>
    <row r="62" spans="1:6" x14ac:dyDescent="0.25">
      <c r="A62" s="32" t="s">
        <v>79</v>
      </c>
      <c r="B62" s="11">
        <v>349485</v>
      </c>
      <c r="C62" s="22"/>
      <c r="D62" s="22"/>
      <c r="E62" s="22"/>
      <c r="F62" s="22">
        <f t="shared" si="2"/>
        <v>349485</v>
      </c>
    </row>
    <row r="63" spans="1:6" x14ac:dyDescent="0.25">
      <c r="A63" s="32" t="s">
        <v>60</v>
      </c>
      <c r="B63" s="11">
        <v>113812</v>
      </c>
      <c r="C63" s="22"/>
      <c r="D63" s="22"/>
      <c r="E63" s="22"/>
      <c r="F63" s="22">
        <f t="shared" si="2"/>
        <v>113812</v>
      </c>
    </row>
    <row r="64" spans="1:6" x14ac:dyDescent="0.25">
      <c r="A64" s="32" t="s">
        <v>61</v>
      </c>
      <c r="B64" s="11">
        <v>1405299</v>
      </c>
      <c r="C64" s="22"/>
      <c r="D64" s="22"/>
      <c r="E64" s="22"/>
      <c r="F64" s="22">
        <f t="shared" si="2"/>
        <v>1405299</v>
      </c>
    </row>
    <row r="65" spans="1:6" x14ac:dyDescent="0.25">
      <c r="A65" s="32" t="s">
        <v>12</v>
      </c>
      <c r="B65" s="11">
        <v>73791</v>
      </c>
      <c r="C65" s="22">
        <v>-26400</v>
      </c>
      <c r="D65" s="22"/>
      <c r="E65" s="22"/>
      <c r="F65" s="22">
        <f t="shared" si="2"/>
        <v>47391</v>
      </c>
    </row>
    <row r="66" spans="1:6" x14ac:dyDescent="0.25">
      <c r="A66" s="32" t="s">
        <v>62</v>
      </c>
      <c r="B66" s="11">
        <v>124425</v>
      </c>
      <c r="C66" s="22">
        <v>-106415</v>
      </c>
      <c r="D66" s="22"/>
      <c r="E66" s="22"/>
      <c r="F66" s="22">
        <f t="shared" si="2"/>
        <v>18010</v>
      </c>
    </row>
    <row r="67" spans="1:6" x14ac:dyDescent="0.25">
      <c r="A67" s="32" t="s">
        <v>4</v>
      </c>
      <c r="B67" s="11">
        <v>144725.75</v>
      </c>
      <c r="C67" s="22"/>
      <c r="D67" s="22"/>
      <c r="E67" s="22">
        <v>-5658</v>
      </c>
      <c r="F67" s="22">
        <f t="shared" si="2"/>
        <v>139067.75</v>
      </c>
    </row>
    <row r="68" spans="1:6" x14ac:dyDescent="0.25">
      <c r="A68" s="32" t="s">
        <v>13</v>
      </c>
      <c r="B68" s="11">
        <v>93320</v>
      </c>
      <c r="C68" s="22"/>
      <c r="D68" s="22"/>
      <c r="E68" s="22"/>
      <c r="F68" s="22">
        <f t="shared" si="2"/>
        <v>93320</v>
      </c>
    </row>
    <row r="69" spans="1:6" x14ac:dyDescent="0.25">
      <c r="A69" s="32" t="s">
        <v>76</v>
      </c>
      <c r="B69" s="11">
        <v>-98279</v>
      </c>
      <c r="C69" s="22"/>
      <c r="D69" s="22"/>
      <c r="E69" s="22"/>
      <c r="F69" s="22">
        <f t="shared" si="2"/>
        <v>-98279</v>
      </c>
    </row>
    <row r="70" spans="1:6" x14ac:dyDescent="0.25">
      <c r="A70" s="32" t="s">
        <v>63</v>
      </c>
      <c r="B70" s="11">
        <v>627990</v>
      </c>
      <c r="C70" s="22">
        <v>-55727</v>
      </c>
      <c r="D70" s="22"/>
      <c r="E70" s="22"/>
      <c r="F70" s="22">
        <f t="shared" si="2"/>
        <v>572263</v>
      </c>
    </row>
    <row r="71" spans="1:6" x14ac:dyDescent="0.25">
      <c r="A71" s="32" t="s">
        <v>14</v>
      </c>
      <c r="B71" s="11">
        <v>162136</v>
      </c>
      <c r="C71" s="22"/>
      <c r="D71" s="22"/>
      <c r="E71" s="22"/>
      <c r="F71" s="22">
        <f t="shared" si="2"/>
        <v>162136</v>
      </c>
    </row>
    <row r="72" spans="1:6" x14ac:dyDescent="0.25">
      <c r="A72" s="32" t="s">
        <v>64</v>
      </c>
      <c r="B72" s="11">
        <v>717219</v>
      </c>
      <c r="C72" s="22"/>
      <c r="D72" s="22"/>
      <c r="E72" s="22"/>
      <c r="F72" s="22">
        <f t="shared" si="2"/>
        <v>717219</v>
      </c>
    </row>
    <row r="73" spans="1:6" x14ac:dyDescent="0.25">
      <c r="A73" s="32" t="s">
        <v>15</v>
      </c>
      <c r="B73" s="11">
        <v>65017</v>
      </c>
      <c r="C73" s="22">
        <v>-42942</v>
      </c>
      <c r="D73" s="22"/>
      <c r="E73" s="22"/>
      <c r="F73" s="22">
        <f t="shared" si="2"/>
        <v>22075</v>
      </c>
    </row>
    <row r="74" spans="1:6" s="31" customFormat="1" x14ac:dyDescent="0.25">
      <c r="A74" s="32" t="s">
        <v>75</v>
      </c>
      <c r="B74" s="29">
        <v>-77917.61</v>
      </c>
      <c r="C74" s="30"/>
      <c r="D74" s="30"/>
      <c r="E74" s="30"/>
      <c r="F74" s="22">
        <f t="shared" si="2"/>
        <v>-77917.61</v>
      </c>
    </row>
    <row r="75" spans="1:6" x14ac:dyDescent="0.25">
      <c r="A75" s="32" t="s">
        <v>65</v>
      </c>
      <c r="B75" s="11">
        <v>134036</v>
      </c>
      <c r="C75" s="22"/>
      <c r="D75" s="22"/>
      <c r="E75" s="22"/>
      <c r="F75" s="22">
        <f t="shared" si="2"/>
        <v>134036</v>
      </c>
    </row>
    <row r="76" spans="1:6" x14ac:dyDescent="0.25">
      <c r="A76" s="32" t="s">
        <v>16</v>
      </c>
      <c r="B76" s="11">
        <v>925228.64000000013</v>
      </c>
      <c r="C76" s="22"/>
      <c r="D76" s="22"/>
      <c r="E76" s="22"/>
      <c r="F76" s="22">
        <f t="shared" si="2"/>
        <v>925228.64000000013</v>
      </c>
    </row>
    <row r="77" spans="1:6" x14ac:dyDescent="0.25">
      <c r="A77" s="32" t="s">
        <v>66</v>
      </c>
      <c r="B77" s="11">
        <v>68295</v>
      </c>
      <c r="C77" s="22"/>
      <c r="D77" s="22"/>
      <c r="E77" s="22"/>
      <c r="F77" s="22">
        <f t="shared" si="2"/>
        <v>68295</v>
      </c>
    </row>
    <row r="78" spans="1:6" x14ac:dyDescent="0.25">
      <c r="A78" s="32" t="s">
        <v>17</v>
      </c>
      <c r="B78" s="11">
        <v>93624</v>
      </c>
      <c r="C78" s="22"/>
      <c r="D78" s="22"/>
      <c r="E78" s="22"/>
      <c r="F78" s="22">
        <f t="shared" si="2"/>
        <v>93624</v>
      </c>
    </row>
    <row r="79" spans="1:6" ht="15.75" thickBot="1" x14ac:dyDescent="0.3">
      <c r="A79" s="10"/>
      <c r="B79" s="19">
        <f>SUM(B23:B78)</f>
        <v>30074897.429999996</v>
      </c>
      <c r="C79" s="19">
        <f>SUM(C23:C78)</f>
        <v>-2700288</v>
      </c>
      <c r="D79" s="19">
        <f>SUM(D23:D78)</f>
        <v>0</v>
      </c>
      <c r="E79" s="19">
        <f>SUM(E23:E78)</f>
        <v>-5658</v>
      </c>
      <c r="F79" s="19">
        <f>B79+C79+D79+E79</f>
        <v>27368951.429999996</v>
      </c>
    </row>
    <row r="80" spans="1:6" ht="15.75" thickTop="1" x14ac:dyDescent="0.25">
      <c r="A80" s="13"/>
      <c r="B80" s="26"/>
      <c r="C80" s="26"/>
      <c r="D80" s="26"/>
      <c r="E80" s="26"/>
      <c r="F80" s="27"/>
    </row>
    <row r="81" spans="1:6" x14ac:dyDescent="0.25">
      <c r="A81" s="13"/>
      <c r="B81" s="26"/>
      <c r="C81" s="26"/>
      <c r="D81" s="26"/>
      <c r="E81" s="26"/>
      <c r="F81" s="27"/>
    </row>
    <row r="82" spans="1:6" ht="15.75" thickBot="1" x14ac:dyDescent="0.3">
      <c r="A82" s="14" t="s">
        <v>67</v>
      </c>
      <c r="B82" s="15">
        <f>B79+B20+B14</f>
        <v>58984383.879999988</v>
      </c>
      <c r="C82" s="15">
        <f>C79+C20+C14</f>
        <v>-2700288</v>
      </c>
      <c r="D82" s="15">
        <f>D79+D20+D14</f>
        <v>0</v>
      </c>
      <c r="E82" s="15">
        <f>E79+E20+E14</f>
        <v>-5658</v>
      </c>
      <c r="F82" s="15">
        <f>B82+C82+D82+E82</f>
        <v>56278437.879999988</v>
      </c>
    </row>
    <row r="83" spans="1:6" ht="15.75" thickTop="1" x14ac:dyDescent="0.25">
      <c r="F83" s="1"/>
    </row>
    <row r="84" spans="1:6" x14ac:dyDescent="0.25">
      <c r="F84" s="1"/>
    </row>
    <row r="85" spans="1:6" x14ac:dyDescent="0.25">
      <c r="F85" s="1"/>
    </row>
    <row r="86" spans="1:6" x14ac:dyDescent="0.25">
      <c r="F86" s="1"/>
    </row>
    <row r="87" spans="1:6" x14ac:dyDescent="0.25">
      <c r="F87" s="1"/>
    </row>
    <row r="88" spans="1:6" x14ac:dyDescent="0.25">
      <c r="F88" s="1"/>
    </row>
    <row r="89" spans="1:6" x14ac:dyDescent="0.25">
      <c r="F89" s="1"/>
    </row>
  </sheetData>
  <mergeCells count="7">
    <mergeCell ref="A16:F16"/>
    <mergeCell ref="A22:F22"/>
    <mergeCell ref="A1:F1"/>
    <mergeCell ref="A2:F2"/>
    <mergeCell ref="A4:F4"/>
    <mergeCell ref="A3:F3"/>
    <mergeCell ref="A6:F6"/>
  </mergeCells>
  <pageMargins left="0.7" right="0.7" top="0.75" bottom="0.75" header="0.3" footer="0.3"/>
  <pageSetup scale="6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0361FAC70BD41AC1D9FF6D743E6AB" ma:contentTypeVersion="10" ma:contentTypeDescription="Create a new document." ma:contentTypeScope="" ma:versionID="1031ca89d828279a40bc3e8746658291">
  <xsd:schema xmlns:xsd="http://www.w3.org/2001/XMLSchema" xmlns:xs="http://www.w3.org/2001/XMLSchema" xmlns:p="http://schemas.microsoft.com/office/2006/metadata/properties" xmlns:ns3="c51e9658-f693-41d4-bf14-bd69c504860d" targetNamespace="http://schemas.microsoft.com/office/2006/metadata/properties" ma:root="true" ma:fieldsID="e449b389c57063b70d5f2058ab444675" ns3:_="">
    <xsd:import namespace="c51e9658-f693-41d4-bf14-bd69c504860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e9658-f693-41d4-bf14-bd69c50486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CF68B5-D99D-4E21-92E5-E8EB407B12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B25B0A-8034-4695-85D4-96A1CD88A1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e9658-f693-41d4-bf14-bd69c50486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089146-68B2-4883-81C8-798A3145B3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MacCosbe</dc:creator>
  <cp:lastModifiedBy>Ratigan Heenan</cp:lastModifiedBy>
  <cp:lastPrinted>2021-08-18T16:39:39Z</cp:lastPrinted>
  <dcterms:created xsi:type="dcterms:W3CDTF">2021-07-27T21:33:59Z</dcterms:created>
  <dcterms:modified xsi:type="dcterms:W3CDTF">2023-01-13T16:50:21Z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ontentTypeId">
    <vt:lpwstr>0x010100C170361FAC70BD41AC1D9FF6D743E6AB</vt:lpwstr>
  </op:property>
  <op:property fmtid="{D5CDD505-2E9C-101B-9397-08002B2CF9AE}" pid="3" name="Version">
    <vt:i4>20</vt:i4>
  </op:property>
  <op:property fmtid="{D5CDD505-2E9C-101B-9397-08002B2CF9AE}" pid="4" name="tabName">
    <vt:lpwstr>Supplemental Reports</vt:lpwstr>
  </op:property>
  <op:property fmtid="{D5CDD505-2E9C-101B-9397-08002B2CF9AE}" pid="5" name="tabIndex">
    <vt:lpwstr>D</vt:lpwstr>
  </op:property>
  <op:property fmtid="{D5CDD505-2E9C-101B-9397-08002B2CF9AE}" pid="6" name="workpaperIndex">
    <vt:lpwstr>D.01</vt:lpwstr>
  </op:property>
</op:Properties>
</file>