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714D2E11-AC10-4AF4-9E70-E3C216F601C9}\"/>
    </mc:Choice>
  </mc:AlternateContent>
  <xr:revisionPtr revIDLastSave="0" documentId="13_ncr:1_{E16F6090-C7BA-4CCE-9096-8C593CD6B1FE}" xr6:coauthVersionLast="47" xr6:coauthVersionMax="47" xr10:uidLastSave="{00000000-0000-0000-0000-000000000000}"/>
  <bookViews>
    <workbookView xWindow="38280" yWindow="0" windowWidth="38640" windowHeight="21240" tabRatio="777" firstSheet="1" activeTab="1" xr2:uid="{4024106A-CD85-4A94-A716-E6744E8865DB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B'!$B$1:$F$42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0" l="1"/>
  <c r="E18" i="10"/>
  <c r="E17" i="10"/>
  <c r="E30" i="10"/>
  <c r="D34" i="10"/>
  <c r="E19" i="9"/>
  <c r="C34" i="10"/>
  <c r="D38" i="10" s="1"/>
  <c r="B40" i="10" s="1"/>
  <c r="C42" i="15"/>
  <c r="C43" i="15" s="1"/>
  <c r="A70" i="9" s="1"/>
  <c r="E31" i="10"/>
  <c r="E29" i="10"/>
  <c r="E14" i="10"/>
  <c r="E13" i="10"/>
  <c r="E23" i="10"/>
  <c r="C2" i="16"/>
  <c r="C22" i="16"/>
  <c r="C3" i="15"/>
  <c r="C40" i="15"/>
  <c r="B2" i="14"/>
  <c r="C20" i="14"/>
  <c r="C3" i="13"/>
  <c r="D26" i="13"/>
  <c r="E44" i="9" s="1"/>
  <c r="D49" i="13"/>
  <c r="E59" i="9"/>
  <c r="E60" i="9" s="1"/>
  <c r="C3" i="12"/>
  <c r="D12" i="12"/>
  <c r="E41" i="9" s="1"/>
  <c r="D3" i="11"/>
  <c r="F28" i="11"/>
  <c r="E21" i="9" s="1"/>
  <c r="E33" i="11"/>
  <c r="C3" i="10"/>
  <c r="E9" i="10"/>
  <c r="E34" i="10" s="1"/>
  <c r="E20" i="9" s="1"/>
  <c r="E10" i="10"/>
  <c r="E11" i="10"/>
  <c r="E15" i="10"/>
  <c r="E16" i="10"/>
  <c r="E19" i="10"/>
  <c r="E20" i="10"/>
  <c r="E21" i="10"/>
  <c r="E22" i="10"/>
  <c r="E24" i="10"/>
  <c r="E25" i="10"/>
  <c r="E26" i="10"/>
  <c r="E27" i="10"/>
  <c r="E28" i="10"/>
  <c r="E32" i="10"/>
  <c r="E33" i="10"/>
  <c r="E18" i="9"/>
  <c r="E22" i="9" l="1"/>
  <c r="E45" i="9"/>
  <c r="E48" i="9" l="1"/>
  <c r="E63" i="9" s="1"/>
</calcChain>
</file>

<file path=xl/sharedStrings.xml><?xml version="1.0" encoding="utf-8"?>
<sst xmlns="http://schemas.openxmlformats.org/spreadsheetml/2006/main" count="358" uniqueCount="252">
  <si>
    <t>NEW MEXICO TITLE INSURANCE AGENTS STATISTICAL REPORT</t>
  </si>
  <si>
    <t>AFFIDAVIT</t>
  </si>
  <si>
    <t>For Calendar Year Ending December 31, 2023</t>
  </si>
  <si>
    <t>THE STATE OF</t>
  </si>
  <si>
    <t>New Mexico</t>
  </si>
  <si>
    <t xml:space="preserve">THE COUNTY OF </t>
  </si>
  <si>
    <t>Santa Fe</t>
  </si>
  <si>
    <t>I, John S. Salinas, the co-owner (job position) of Salinas-Bradley, LLC, dba Artisan Title (name of Company), being duly sworn, deposes and says that all of the income, expense and other informational items contained on the attached Schedules A through H of this named Company's Agents Statistical Report for the year ended December 31, 2023 are a full and true statement of income and expenses in accordance with the instructions provided, according to the best of my information, knowledge and belief.</t>
  </si>
  <si>
    <t>Signature</t>
  </si>
  <si>
    <r>
      <t xml:space="preserve">SUBSCRIBED AND SWORN BEFORE ME </t>
    </r>
    <r>
      <rPr>
        <sz val="10"/>
        <rFont val="Arial"/>
        <family val="2"/>
      </rPr>
      <t>this _____day of _______________, 2024.</t>
    </r>
  </si>
  <si>
    <t>15th day of</t>
  </si>
  <si>
    <t>May, 2024</t>
  </si>
  <si>
    <t>Notary Public</t>
  </si>
  <si>
    <t>My Commission Expires</t>
  </si>
  <si>
    <t>SCHEDULE A:  STATEMENT OF INCOME AND EXPENSES</t>
  </si>
  <si>
    <t>For the Calendar Year Ending December 31, 2023</t>
  </si>
  <si>
    <t>AGENCY NAME:</t>
  </si>
  <si>
    <t>Salinas-Bradley, LLC dba Artisan Title</t>
  </si>
  <si>
    <t>ADDRESS:</t>
  </si>
  <si>
    <t>200 W De Vargas St., Suuite 7, Santa Fe, NM 87501</t>
  </si>
  <si>
    <t>CONTACT NAME:</t>
  </si>
  <si>
    <t>John Salinas</t>
  </si>
  <si>
    <t>Check One:</t>
  </si>
  <si>
    <t>x</t>
  </si>
  <si>
    <t xml:space="preserve">INDEPENDENT (NON-AFFILIATED) Title insurance agencies that are independently owned and write title insurance business </t>
  </si>
  <si>
    <t>one or more title insurance underwriters.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</si>
  <si>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</si>
  <si>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</si>
  <si>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</si>
  <si>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Part A: Revenue</t>
  </si>
  <si>
    <t>1.</t>
  </si>
  <si>
    <t>Title insurance written premiums  (from Schedule B)</t>
  </si>
  <si>
    <t>2.</t>
  </si>
  <si>
    <t>Less: Remitted title insurance premiums  (from Schedule B)</t>
  </si>
  <si>
    <t>3.</t>
  </si>
  <si>
    <t>Retained title insurance premiums  (from Schedule B)</t>
  </si>
  <si>
    <t>4.</t>
  </si>
  <si>
    <t>Other income  (from Schedule C)</t>
  </si>
  <si>
    <t>5.</t>
  </si>
  <si>
    <t>Total Revenue</t>
  </si>
  <si>
    <t>Part B: Expenses</t>
  </si>
  <si>
    <t>Employees' salaries and wages</t>
  </si>
  <si>
    <t>Owners' and partners' salaries and wages</t>
  </si>
  <si>
    <t>Employee benefits</t>
  </si>
  <si>
    <t>Rent</t>
  </si>
  <si>
    <t>Insurance</t>
  </si>
  <si>
    <t>6.</t>
  </si>
  <si>
    <t>Legal expense</t>
  </si>
  <si>
    <t>7.</t>
  </si>
  <si>
    <t>Licenses, taxes and fees</t>
  </si>
  <si>
    <t>8.</t>
  </si>
  <si>
    <t>Title plant expense and maintenance</t>
  </si>
  <si>
    <t>9.</t>
  </si>
  <si>
    <t>Office supplies</t>
  </si>
  <si>
    <t>10.</t>
  </si>
  <si>
    <t>Depreciation</t>
  </si>
  <si>
    <t>11.</t>
  </si>
  <si>
    <t>Automobile expense</t>
  </si>
  <si>
    <t>12.</t>
  </si>
  <si>
    <t>Communication expense</t>
  </si>
  <si>
    <t>13.</t>
  </si>
  <si>
    <t>Education expense</t>
  </si>
  <si>
    <t>14.</t>
  </si>
  <si>
    <t>Bad debts</t>
  </si>
  <si>
    <t>15.</t>
  </si>
  <si>
    <t>Interest expense</t>
  </si>
  <si>
    <t>16.</t>
  </si>
  <si>
    <t>Employee travel and lodging</t>
  </si>
  <si>
    <t>17.</t>
  </si>
  <si>
    <t>Loss and loss adjustment expense (from Schedule D)</t>
  </si>
  <si>
    <t>18.</t>
  </si>
  <si>
    <t>Accounting and auditing expense</t>
  </si>
  <si>
    <t>19.</t>
  </si>
  <si>
    <t>Public relations expense</t>
  </si>
  <si>
    <t>20.</t>
  </si>
  <si>
    <t>Other expenses (from Schedule E)</t>
  </si>
  <si>
    <t>21.</t>
  </si>
  <si>
    <t>Total Expenses</t>
  </si>
  <si>
    <t>Part C: Net Income for Ratemaking Purposes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</si>
  <si>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</si>
  <si>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</si>
  <si>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</si>
  <si>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</si>
  <si>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</si>
  <si>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</si>
  <si>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</si>
  <si>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</si>
  <si>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</si>
  <si>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Salaries in excess of salary cap</t>
  </si>
  <si>
    <t>Other excluded expenses  (from Schedule E)</t>
  </si>
  <si>
    <t>Total Excluded Expenses</t>
  </si>
  <si>
    <t>Part E: Net Income</t>
  </si>
  <si>
    <t>Net income as reported on the books of the agency</t>
  </si>
  <si>
    <t>Part F: Equity</t>
  </si>
  <si>
    <t>Total equity as reported on balance sheet of the agency</t>
  </si>
  <si>
    <t xml:space="preserve">Part G: Employees </t>
  </si>
  <si>
    <t xml:space="preserve">Total number of employees </t>
  </si>
  <si>
    <t>NEW MEXICO TITLE INSURANCE AGENT'S STATISTICAL REPORT</t>
  </si>
  <si>
    <t>SCHEDULE B:  PREMIUMS BY UNDERWRITER</t>
  </si>
  <si>
    <t>Name of Each</t>
  </si>
  <si>
    <t>Title Premiums Written by this Agency for the Total Calendar Year Reported</t>
  </si>
  <si>
    <t xml:space="preserve">Title Premiums Remitted or Owed by this Agency to Underwriters </t>
  </si>
  <si>
    <t>Underwriting Company</t>
  </si>
  <si>
    <t>Title Premiums</t>
  </si>
  <si>
    <t>for Which</t>
  </si>
  <si>
    <t>Retained by</t>
  </si>
  <si>
    <t>This Agency Charged Premiums</t>
  </si>
  <si>
    <t>This Agency</t>
  </si>
  <si>
    <t>Agents National Title Insurance Company</t>
  </si>
  <si>
    <t>Alamo Title Insurance Company</t>
  </si>
  <si>
    <t>Alliant National Title Insurance Company</t>
  </si>
  <si>
    <t>American Digital Title Insurance Company</t>
  </si>
  <si>
    <t>American Guaranty Title Insurance Company</t>
  </si>
  <si>
    <t>AmTrust Title Insurance Company</t>
  </si>
  <si>
    <t>Chicago Title Insurance Company</t>
  </si>
  <si>
    <t>Commonwealth Land Title Insurance Company</t>
  </si>
  <si>
    <t>DHI Title Insurance Company</t>
  </si>
  <si>
    <t>Doma Title Insurance Company</t>
  </si>
  <si>
    <t>Fidelity National Title Insurance Company</t>
  </si>
  <si>
    <t>First American Title Guaranty Company</t>
  </si>
  <si>
    <t>First American Title Insurance Company</t>
  </si>
  <si>
    <t>First National Title Insurance Company</t>
  </si>
  <si>
    <t>Investors Title Insurance Company</t>
  </si>
  <si>
    <t>National Title Insurance of New York, Inc.</t>
  </si>
  <si>
    <t>Old Republic National Title Insurance Company</t>
  </si>
  <si>
    <t>Premier Land Title Insurance Company</t>
  </si>
  <si>
    <t>Radian Title Insurance Inc.</t>
  </si>
  <si>
    <t>Stewart Title Guaranty Company</t>
  </si>
  <si>
    <t>Title Resources Guaranty Company</t>
  </si>
  <si>
    <t>US National Title Insurance Company</t>
  </si>
  <si>
    <t>Westcor Land Title Insurance Company</t>
  </si>
  <si>
    <t>WFG National Title Insurance Company</t>
  </si>
  <si>
    <t>Other</t>
  </si>
  <si>
    <t>Total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</si>
  <si>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</si>
  <si>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</si>
  <si>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</si>
  <si>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</si>
  <si>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</si>
  <si>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</si>
  <si>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Part A: Description of Income Item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</si>
  <si>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</si>
  <si>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</si>
  <si>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</si>
  <si>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</si>
  <si>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</si>
  <si>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</si>
  <si>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Part B: Itemization of All Other Income</t>
  </si>
  <si>
    <t>Total Other Income  (Carry forward to Schedule A, line A-4)</t>
  </si>
  <si>
    <t>Part C: Commitments Not Paid</t>
  </si>
  <si>
    <t>Premium per Commitment</t>
  </si>
  <si>
    <t>Number of Commitments Not Paid for</t>
  </si>
  <si>
    <t>Premium Lost on Unpaid Commitments</t>
  </si>
  <si>
    <t>SCHEDULE D:  LOSSES AND LOSS ADJUSTMENT EXPENSES</t>
  </si>
  <si>
    <t>Description of Expense Item</t>
  </si>
  <si>
    <t>Closing Losses</t>
  </si>
  <si>
    <t>Agent Errors</t>
  </si>
  <si>
    <t>Unfair Trade Practices</t>
  </si>
  <si>
    <t>Loss Adjustment Expenses</t>
  </si>
  <si>
    <t>E&amp;O or Fidelity Insurance</t>
  </si>
  <si>
    <t>Total  (Carry forward to Schedule A, line B-17)</t>
  </si>
  <si>
    <t>SCHEDULE E:  IDENTIFICATION OF OTHER EXPENSES</t>
  </si>
  <si>
    <t>Part A  -  Deductible Expenses</t>
  </si>
  <si>
    <t>BANK FEES</t>
  </si>
  <si>
    <t>ESCROW SOFTWARE</t>
  </si>
  <si>
    <t>COMPUTER/TECH SUPPORT</t>
  </si>
  <si>
    <t>Total  (Carry forward to Schedule A, line B-20)</t>
  </si>
  <si>
    <t>Part B  -  Excluded Expenses</t>
  </si>
  <si>
    <t>Total  (Carry forward to Schedule A, line D-9)</t>
  </si>
  <si>
    <t>SCHEDULE F:  INCOME OR EXPENSE ALLOCATION FROM OTHER AFFILIATED ENTITIES</t>
  </si>
  <si>
    <t>1</t>
  </si>
  <si>
    <t>2</t>
  </si>
  <si>
    <t>Reported</t>
  </si>
  <si>
    <t>Elsewhere</t>
  </si>
  <si>
    <t>Relation to</t>
  </si>
  <si>
    <t>Description</t>
  </si>
  <si>
    <t>in This</t>
  </si>
  <si>
    <t>Name and Address of Affiliated Agency</t>
  </si>
  <si>
    <t>Your Agency</t>
  </si>
  <si>
    <t>Amount</t>
  </si>
  <si>
    <t>Code</t>
  </si>
  <si>
    <t>Report?</t>
  </si>
  <si>
    <t>Total:</t>
  </si>
  <si>
    <t>Income</t>
  </si>
  <si>
    <t>I</t>
  </si>
  <si>
    <t>Expense Allocation</t>
  </si>
  <si>
    <t>E</t>
  </si>
  <si>
    <t>Yes</t>
  </si>
  <si>
    <t>No</t>
  </si>
  <si>
    <t>SCHEDULE G:  PREMIUMS BY COUNTY</t>
  </si>
  <si>
    <t>Title</t>
  </si>
  <si>
    <t>Premiums</t>
  </si>
  <si>
    <t>County</t>
  </si>
  <si>
    <t>Written</t>
  </si>
  <si>
    <t>Bernalillo</t>
  </si>
  <si>
    <t>Catron</t>
  </si>
  <si>
    <t>Chaves</t>
  </si>
  <si>
    <t>Cibola</t>
  </si>
  <si>
    <t>Colfax</t>
  </si>
  <si>
    <t>Curry</t>
  </si>
  <si>
    <t>De Baca</t>
  </si>
  <si>
    <t>Dona Ana</t>
  </si>
  <si>
    <t>Eddy</t>
  </si>
  <si>
    <t>Grant</t>
  </si>
  <si>
    <t>Guadalupe</t>
  </si>
  <si>
    <t>Harding</t>
  </si>
  <si>
    <t>Hidalgo</t>
  </si>
  <si>
    <t>Lea</t>
  </si>
  <si>
    <t>Lincoln</t>
  </si>
  <si>
    <t>Los Alamos</t>
  </si>
  <si>
    <t>Luna</t>
  </si>
  <si>
    <t>McKinley</t>
  </si>
  <si>
    <t>Mora</t>
  </si>
  <si>
    <t>Otero</t>
  </si>
  <si>
    <t>Quay</t>
  </si>
  <si>
    <t>Rio Arriba</t>
  </si>
  <si>
    <t>Roosevelt</t>
  </si>
  <si>
    <t>San Juan</t>
  </si>
  <si>
    <t>San Miguel</t>
  </si>
  <si>
    <t>Sandoval</t>
  </si>
  <si>
    <t>Sierra</t>
  </si>
  <si>
    <t>Socorro</t>
  </si>
  <si>
    <t>Taos</t>
  </si>
  <si>
    <t>Torrance</t>
  </si>
  <si>
    <t>Union</t>
  </si>
  <si>
    <t>Valencia</t>
  </si>
  <si>
    <t>TOTAL</t>
  </si>
  <si>
    <t>Crosscheck with Schedule B:</t>
  </si>
  <si>
    <t>Difference:</t>
  </si>
  <si>
    <t>SCHEDULE H:  IDENTIFICATION OF OWNERS</t>
  </si>
  <si>
    <t>Percentage of</t>
  </si>
  <si>
    <t>Individual or Entity</t>
  </si>
  <si>
    <t>Agency Owned</t>
  </si>
  <si>
    <t>Code (see below)</t>
  </si>
  <si>
    <t>Paige Bradley</t>
  </si>
  <si>
    <t>NA</t>
  </si>
  <si>
    <t>John S Salinas</t>
  </si>
  <si>
    <t>A</t>
  </si>
  <si>
    <t>Attorney</t>
  </si>
  <si>
    <t>REA</t>
  </si>
  <si>
    <t>Real estate agent</t>
  </si>
  <si>
    <t>RED</t>
  </si>
  <si>
    <t>Real estate developer</t>
  </si>
  <si>
    <t>L</t>
  </si>
  <si>
    <t>Lending institution</t>
  </si>
  <si>
    <t>UW</t>
  </si>
  <si>
    <t>Underwriter</t>
  </si>
  <si>
    <t>AFB</t>
  </si>
  <si>
    <t>Affiliated Business Arrangement</t>
  </si>
  <si>
    <t>MSA</t>
  </si>
  <si>
    <t>Marketing Services Agreement</t>
  </si>
  <si>
    <t>None of the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</si>
</sst>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19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4" fontId="17" fillId="0" borderId="0" applyFont="0" applyFill="0" applyBorder="0" applyAlignment="0" applyProtection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2" applyFont="1"/>
    <xf numFmtId="37" fontId="5" fillId="0" borderId="10" xfId="2" applyFont="1" applyBorder="1"/>
    <xf numFmtId="37" fontId="5" fillId="0" borderId="0" xfId="2" applyFont="1" applyAlignment="1">
      <alignment wrapText="1"/>
    </xf>
    <xf numFmtId="37" fontId="6" fillId="0" borderId="0" xfId="2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2" applyFont="1" applyFill="1" applyBorder="1" applyProtection="1">
      <protection locked="0"/>
    </xf>
    <xf numFmtId="37" fontId="5" fillId="5" borderId="10" xfId="2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8" fillId="0" borderId="0" xfId="0" applyFont="1" applyAlignment="1">
      <alignment horizontal="center" wrapText="1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37" fontId="3" fillId="0" borderId="0" xfId="0" applyFont="1" applyAlignment="1">
      <alignment horizontal="center" vertical="center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</cellXfs>
  <cellStyles count="3">
    <cellStyle name="Currency" xfId="1" builtinId="4"/>
    <cellStyle name="Normal" xfId="0" builtinId="0"/>
    <cellStyle name="Normal_NM Title Insurance - Agents Statistical Report 2006" xfId="2" xr:uid="{F9692392-101F-4B72-A513-61B1BFCEA1C5}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B977-E814-49A8-BD63-6B90BB077234}">
  <sheetPr codeName="Sheet6">
    <pageSetUpPr fitToPage="1"/>
  </sheetPr>
  <dimension ref="A1:I26"/>
  <sheetViews>
    <sheetView zoomScaleNormal="100" workbookViewId="0">
      <selection activeCell="G20" sqref="G20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0</v>
      </c>
      <c r="G1"/>
    </row>
    <row r="2" spans="1:9" s="1" customFormat="1" ht="35.65" customHeight="1" x14ac:dyDescent="0.15">
      <c r="E2" s="4" t="s">
        <v>1</v>
      </c>
      <c r="G2"/>
    </row>
    <row r="3" spans="1:9" s="1" customFormat="1" ht="35.65" customHeight="1" x14ac:dyDescent="0.15">
      <c r="E3" s="72" t="s">
        <v>2</v>
      </c>
      <c r="G3"/>
    </row>
    <row r="6" spans="1:9" ht="19.5" customHeight="1" x14ac:dyDescent="0.2">
      <c r="A6" s="73" t="s">
        <v>3</v>
      </c>
      <c r="C6" s="113" t="s">
        <v>4</v>
      </c>
      <c r="D6" s="113"/>
      <c r="E6" s="113"/>
    </row>
    <row r="8" spans="1:9" ht="19.5" customHeight="1" x14ac:dyDescent="0.2">
      <c r="A8" s="73" t="s">
        <v>5</v>
      </c>
      <c r="C8" s="113" t="s">
        <v>6</v>
      </c>
      <c r="D8" s="113"/>
      <c r="E8" s="113"/>
    </row>
    <row r="12" spans="1:9" ht="69.75" customHeight="1" x14ac:dyDescent="0.2">
      <c r="A12" s="112" t="s">
        <v>7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">
      <c r="A17" s="75"/>
      <c r="B17" s="75"/>
      <c r="C17" s="114"/>
      <c r="D17" s="114"/>
      <c r="E17" s="114"/>
      <c r="F17" s="114"/>
      <c r="G17" s="114"/>
      <c r="H17" s="75"/>
      <c r="I17" s="75"/>
    </row>
    <row r="18" spans="1:9" ht="19.5" customHeight="1" x14ac:dyDescent="0.2">
      <c r="A18" s="75"/>
      <c r="B18" s="75"/>
      <c r="C18" s="75" t="s">
        <v>8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9</v>
      </c>
      <c r="B20" s="75"/>
      <c r="C20" s="75"/>
      <c r="D20" s="75"/>
      <c r="E20" s="75" t="s">
        <v>10</v>
      </c>
      <c r="F20" s="75" t="s">
        <v>11</v>
      </c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12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13</v>
      </c>
    </row>
  </sheetData>
  <sheetProtection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71A5F-F242-42C9-B54F-5D71438FA646}">
  <sheetPr codeName="Sheet1">
    <pageSetUpPr fitToPage="1"/>
  </sheetPr>
  <dimension ref="A1:F215"/>
  <sheetViews>
    <sheetView tabSelected="1" zoomScaleNormal="100" workbookViewId="0">
      <selection activeCell="E37" sqref="E37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0</v>
      </c>
    </row>
    <row r="2" spans="1:5" s="1" customFormat="1" ht="35.65" customHeight="1" x14ac:dyDescent="0.15">
      <c r="B2" s="2"/>
      <c r="D2" s="4" t="s">
        <v>14</v>
      </c>
    </row>
    <row r="3" spans="1:5" s="1" customFormat="1" ht="35.65" customHeight="1" x14ac:dyDescent="0.15">
      <c r="B3" s="2"/>
      <c r="D3" s="78" t="s">
        <v>15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16</v>
      </c>
      <c r="D5" s="116" t="s">
        <v>17</v>
      </c>
      <c r="E5" s="116"/>
    </row>
    <row r="6" spans="1:5" s="1" customFormat="1" ht="13.15" customHeight="1" x14ac:dyDescent="0.15">
      <c r="B6" s="2"/>
      <c r="C6" s="79" t="s">
        <v>18</v>
      </c>
      <c r="D6" s="116" t="s">
        <v>19</v>
      </c>
      <c r="E6" s="116"/>
    </row>
    <row r="7" spans="1:5" s="1" customFormat="1" ht="13.15" customHeight="1" x14ac:dyDescent="0.15">
      <c r="B7" s="2"/>
      <c r="C7" s="79" t="s">
        <v>20</v>
      </c>
      <c r="D7" s="116" t="s">
        <v>21</v>
      </c>
      <c r="E7" s="116"/>
    </row>
    <row r="8" spans="1:5" s="1" customFormat="1" ht="19.899999999999999" customHeight="1" x14ac:dyDescent="0.15">
      <c r="A8" s="80" t="s">
        <v>22</v>
      </c>
      <c r="B8" s="79"/>
    </row>
    <row r="9" spans="1:5" s="1" customFormat="1" ht="16.899999999999999" customHeight="1" x14ac:dyDescent="0.2">
      <c r="A9" s="58" t="s">
        <v>23</v>
      </c>
      <c r="B9" s="81" t="s">
        <v>24</v>
      </c>
    </row>
    <row r="10" spans="1:5" s="1" customFormat="1" ht="18" x14ac:dyDescent="0.15">
      <c r="A10" s="2"/>
      <c r="B10" s="82" t="s">
        <v>25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26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27</v>
      </c>
    </row>
    <row r="15" spans="1:5" s="1" customFormat="1" ht="16.899999999999999" customHeight="1" x14ac:dyDescent="0.15">
      <c r="A15" s="77"/>
      <c r="B15" s="82" t="s">
        <v>28</v>
      </c>
    </row>
    <row r="16" spans="1:5" s="84" customFormat="1" ht="29.65" customHeight="1" x14ac:dyDescent="0.2">
      <c r="C16" s="83"/>
    </row>
    <row r="17" spans="3:6" x14ac:dyDescent="0.2">
      <c r="C17" s="7" t="s">
        <v>29</v>
      </c>
      <c r="D17" s="8"/>
      <c r="E17" s="26"/>
    </row>
    <row r="18" spans="3:6" x14ac:dyDescent="0.2">
      <c r="C18" s="9" t="s">
        <v>30</v>
      </c>
      <c r="D18" s="10" t="s">
        <v>31</v>
      </c>
      <c r="E18" s="85">
        <f>'Schedule B'!C34</f>
        <v>1221179.5900000001</v>
      </c>
    </row>
    <row r="19" spans="3:6" x14ac:dyDescent="0.2">
      <c r="C19" s="11" t="s">
        <v>32</v>
      </c>
      <c r="D19" s="12" t="s">
        <v>33</v>
      </c>
      <c r="E19" s="46">
        <f>'Schedule B'!D34</f>
        <v>244365.92</v>
      </c>
    </row>
    <row r="20" spans="3:6" s="13" customFormat="1" x14ac:dyDescent="0.2">
      <c r="C20" s="11" t="s">
        <v>34</v>
      </c>
      <c r="D20" s="12" t="s">
        <v>35</v>
      </c>
      <c r="E20" s="85">
        <f>'Schedule B'!E34</f>
        <v>976813.67</v>
      </c>
      <c r="F20" s="6"/>
    </row>
    <row r="21" spans="3:6" x14ac:dyDescent="0.2">
      <c r="C21" s="11" t="s">
        <v>36</v>
      </c>
      <c r="D21" s="12" t="s">
        <v>37</v>
      </c>
      <c r="E21" s="46">
        <f>'Schedule C'!F28</f>
        <v>444195</v>
      </c>
    </row>
    <row r="22" spans="3:6" x14ac:dyDescent="0.2">
      <c r="C22" s="11" t="s">
        <v>38</v>
      </c>
      <c r="D22" s="14" t="s">
        <v>39</v>
      </c>
      <c r="E22" s="46">
        <f>SUM(E20:E21)</f>
        <v>1421008.67</v>
      </c>
    </row>
    <row r="23" spans="3:6" x14ac:dyDescent="0.2">
      <c r="D23" s="15"/>
    </row>
    <row r="24" spans="3:6" x14ac:dyDescent="0.2">
      <c r="C24" s="16" t="s">
        <v>40</v>
      </c>
      <c r="D24" s="8"/>
      <c r="E24" s="68"/>
    </row>
    <row r="25" spans="3:6" x14ac:dyDescent="0.2">
      <c r="C25" s="9" t="s">
        <v>30</v>
      </c>
      <c r="D25" s="10" t="s">
        <v>41</v>
      </c>
      <c r="E25" s="56">
        <v>338194</v>
      </c>
    </row>
    <row r="26" spans="3:6" x14ac:dyDescent="0.2">
      <c r="C26" s="11" t="s">
        <v>32</v>
      </c>
      <c r="D26" s="12" t="s">
        <v>42</v>
      </c>
      <c r="E26" s="57">
        <v>950000</v>
      </c>
    </row>
    <row r="27" spans="3:6" x14ac:dyDescent="0.2">
      <c r="C27" s="11" t="s">
        <v>34</v>
      </c>
      <c r="D27" s="12" t="s">
        <v>43</v>
      </c>
      <c r="E27" s="57">
        <v>62656</v>
      </c>
    </row>
    <row r="28" spans="3:6" x14ac:dyDescent="0.2">
      <c r="C28" s="11" t="s">
        <v>36</v>
      </c>
      <c r="D28" s="12" t="s">
        <v>44</v>
      </c>
      <c r="E28" s="57">
        <v>108000</v>
      </c>
    </row>
    <row r="29" spans="3:6" x14ac:dyDescent="0.2">
      <c r="C29" s="11" t="s">
        <v>38</v>
      </c>
      <c r="D29" s="12" t="s">
        <v>45</v>
      </c>
      <c r="E29" s="57">
        <v>12722</v>
      </c>
    </row>
    <row r="30" spans="3:6" x14ac:dyDescent="0.2">
      <c r="C30" s="11" t="s">
        <v>46</v>
      </c>
      <c r="D30" s="12" t="s">
        <v>47</v>
      </c>
      <c r="E30" s="57"/>
    </row>
    <row r="31" spans="3:6" x14ac:dyDescent="0.2">
      <c r="C31" s="11" t="s">
        <v>48</v>
      </c>
      <c r="D31" s="12" t="s">
        <v>49</v>
      </c>
      <c r="E31" s="57">
        <v>4630</v>
      </c>
    </row>
    <row r="32" spans="3:6" x14ac:dyDescent="0.2">
      <c r="C32" s="11" t="s">
        <v>50</v>
      </c>
      <c r="D32" s="12" t="s">
        <v>51</v>
      </c>
      <c r="E32" s="57">
        <v>39563</v>
      </c>
    </row>
    <row r="33" spans="3:5" x14ac:dyDescent="0.2">
      <c r="C33" s="11" t="s">
        <v>52</v>
      </c>
      <c r="D33" s="12" t="s">
        <v>53</v>
      </c>
      <c r="E33" s="57">
        <v>26490.76</v>
      </c>
    </row>
    <row r="34" spans="3:5" x14ac:dyDescent="0.2">
      <c r="C34" s="11" t="s">
        <v>54</v>
      </c>
      <c r="D34" s="12" t="s">
        <v>55</v>
      </c>
      <c r="E34" s="57"/>
    </row>
    <row r="35" spans="3:5" x14ac:dyDescent="0.2">
      <c r="C35" s="11" t="s">
        <v>56</v>
      </c>
      <c r="D35" s="12" t="s">
        <v>57</v>
      </c>
      <c r="E35" s="57">
        <v>153</v>
      </c>
    </row>
    <row r="36" spans="3:5" x14ac:dyDescent="0.2">
      <c r="C36" s="11" t="s">
        <v>58</v>
      </c>
      <c r="D36" s="12" t="s">
        <v>59</v>
      </c>
      <c r="E36" s="57">
        <v>8287</v>
      </c>
    </row>
    <row r="37" spans="3:5" x14ac:dyDescent="0.2">
      <c r="C37" s="11" t="s">
        <v>60</v>
      </c>
      <c r="D37" s="12" t="s">
        <v>61</v>
      </c>
      <c r="E37" s="57">
        <v>60</v>
      </c>
    </row>
    <row r="38" spans="3:5" x14ac:dyDescent="0.2">
      <c r="C38" s="11" t="s">
        <v>62</v>
      </c>
      <c r="D38" s="12" t="s">
        <v>63</v>
      </c>
      <c r="E38" s="57"/>
    </row>
    <row r="39" spans="3:5" x14ac:dyDescent="0.2">
      <c r="C39" s="11" t="s">
        <v>64</v>
      </c>
      <c r="D39" s="12" t="s">
        <v>65</v>
      </c>
      <c r="E39" s="57"/>
    </row>
    <row r="40" spans="3:5" x14ac:dyDescent="0.2">
      <c r="C40" s="11" t="s">
        <v>66</v>
      </c>
      <c r="D40" s="12" t="s">
        <v>67</v>
      </c>
      <c r="E40" s="57">
        <v>502</v>
      </c>
    </row>
    <row r="41" spans="3:5" x14ac:dyDescent="0.2">
      <c r="C41" s="11" t="s">
        <v>68</v>
      </c>
      <c r="D41" s="12" t="s">
        <v>69</v>
      </c>
      <c r="E41" s="46">
        <f>'Schedule D'!D12</f>
        <v>21383</v>
      </c>
    </row>
    <row r="42" spans="3:5" x14ac:dyDescent="0.2">
      <c r="C42" s="11" t="s">
        <v>70</v>
      </c>
      <c r="D42" s="12" t="s">
        <v>71</v>
      </c>
      <c r="E42" s="57">
        <v>12682</v>
      </c>
    </row>
    <row r="43" spans="3:5" x14ac:dyDescent="0.2">
      <c r="C43" s="11" t="s">
        <v>72</v>
      </c>
      <c r="D43" s="12" t="s">
        <v>73</v>
      </c>
      <c r="E43" s="57"/>
    </row>
    <row r="44" spans="3:5" x14ac:dyDescent="0.2">
      <c r="C44" s="11" t="s">
        <v>74</v>
      </c>
      <c r="D44" s="12" t="s">
        <v>75</v>
      </c>
      <c r="E44" s="46">
        <f>'Schedule E'!D26</f>
        <v>88490.42</v>
      </c>
    </row>
    <row r="45" spans="3:5" x14ac:dyDescent="0.2">
      <c r="C45" s="11" t="s">
        <v>76</v>
      </c>
      <c r="D45" s="17" t="s">
        <v>77</v>
      </c>
      <c r="E45" s="86">
        <f>SUM(E25:E44)</f>
        <v>1673813.18</v>
      </c>
    </row>
    <row r="46" spans="3:5" x14ac:dyDescent="0.2">
      <c r="C46" s="18"/>
      <c r="D46" s="19"/>
      <c r="E46" s="87"/>
    </row>
    <row r="47" spans="3:5" x14ac:dyDescent="0.2">
      <c r="C47" s="20" t="s">
        <v>78</v>
      </c>
      <c r="D47" s="21"/>
      <c r="E47" s="68"/>
    </row>
    <row r="48" spans="3:5" x14ac:dyDescent="0.2">
      <c r="C48" s="22" t="s">
        <v>30</v>
      </c>
      <c r="D48" s="23" t="s">
        <v>79</v>
      </c>
      <c r="E48" s="85">
        <f>E22-E45</f>
        <v>-252804.51</v>
      </c>
    </row>
    <row r="49" spans="3:5" x14ac:dyDescent="0.2">
      <c r="C49" s="18"/>
      <c r="D49" s="19"/>
      <c r="E49" s="87"/>
    </row>
    <row r="50" spans="3:5" x14ac:dyDescent="0.2">
      <c r="C50" s="20" t="s">
        <v>80</v>
      </c>
      <c r="D50" s="21"/>
      <c r="E50" s="68"/>
    </row>
    <row r="51" spans="3:5" x14ac:dyDescent="0.2">
      <c r="C51" s="9" t="s">
        <v>30</v>
      </c>
      <c r="D51" s="10" t="s">
        <v>81</v>
      </c>
      <c r="E51" s="56"/>
    </row>
    <row r="52" spans="3:5" x14ac:dyDescent="0.2">
      <c r="C52" s="11" t="s">
        <v>32</v>
      </c>
      <c r="D52" s="12" t="s">
        <v>82</v>
      </c>
      <c r="E52" s="57"/>
    </row>
    <row r="53" spans="3:5" x14ac:dyDescent="0.2">
      <c r="C53" s="11" t="s">
        <v>34</v>
      </c>
      <c r="D53" s="12" t="s">
        <v>83</v>
      </c>
      <c r="E53" s="57"/>
    </row>
    <row r="54" spans="3:5" x14ac:dyDescent="0.2">
      <c r="C54" s="11" t="s">
        <v>36</v>
      </c>
      <c r="D54" s="12" t="s">
        <v>84</v>
      </c>
      <c r="E54" s="57"/>
    </row>
    <row r="55" spans="3:5" x14ac:dyDescent="0.2">
      <c r="C55" s="11" t="s">
        <v>38</v>
      </c>
      <c r="D55" s="12" t="s">
        <v>85</v>
      </c>
      <c r="E55" s="57">
        <v>5694.92</v>
      </c>
    </row>
    <row r="56" spans="3:5" x14ac:dyDescent="0.2">
      <c r="C56" s="11" t="s">
        <v>46</v>
      </c>
      <c r="D56" s="12" t="s">
        <v>86</v>
      </c>
      <c r="E56" s="57"/>
    </row>
    <row r="57" spans="3:5" x14ac:dyDescent="0.2">
      <c r="C57" s="11" t="s">
        <v>48</v>
      </c>
      <c r="D57" s="12" t="s">
        <v>87</v>
      </c>
      <c r="E57" s="57"/>
    </row>
    <row r="58" spans="3:5" x14ac:dyDescent="0.2">
      <c r="C58" s="11" t="s">
        <v>50</v>
      </c>
      <c r="D58" s="12" t="s">
        <v>88</v>
      </c>
      <c r="E58" s="57"/>
    </row>
    <row r="59" spans="3:5" x14ac:dyDescent="0.2">
      <c r="C59" s="11" t="s">
        <v>52</v>
      </c>
      <c r="D59" s="12" t="s">
        <v>89</v>
      </c>
      <c r="E59" s="46">
        <f>'Schedule E'!D49</f>
        <v>0</v>
      </c>
    </row>
    <row r="60" spans="3:5" x14ac:dyDescent="0.2">
      <c r="C60" s="11" t="s">
        <v>54</v>
      </c>
      <c r="D60" s="17" t="s">
        <v>90</v>
      </c>
      <c r="E60" s="86">
        <f>SUM(E51:E59)</f>
        <v>5694.92</v>
      </c>
    </row>
    <row r="61" spans="3:5" x14ac:dyDescent="0.2">
      <c r="C61" s="18"/>
      <c r="D61" s="87"/>
      <c r="E61" s="87"/>
    </row>
    <row r="62" spans="3:5" x14ac:dyDescent="0.2">
      <c r="C62" s="20" t="s">
        <v>91</v>
      </c>
      <c r="D62" s="21"/>
      <c r="E62" s="68"/>
    </row>
    <row r="63" spans="3:5" x14ac:dyDescent="0.2">
      <c r="C63" s="9" t="s">
        <v>30</v>
      </c>
      <c r="D63" s="12" t="s">
        <v>92</v>
      </c>
      <c r="E63" s="46">
        <f>E48-E60</f>
        <v>-258499.43000000002</v>
      </c>
    </row>
    <row r="64" spans="3:5" x14ac:dyDescent="0.2">
      <c r="C64" s="88"/>
      <c r="D64" s="67"/>
      <c r="E64" s="67"/>
    </row>
    <row r="65" spans="1:6" x14ac:dyDescent="0.2">
      <c r="C65" s="20" t="s">
        <v>93</v>
      </c>
      <c r="D65" s="21"/>
      <c r="E65" s="68"/>
    </row>
    <row r="66" spans="1:6" x14ac:dyDescent="0.2">
      <c r="C66" s="9" t="s">
        <v>30</v>
      </c>
      <c r="D66" s="12" t="s">
        <v>94</v>
      </c>
      <c r="E66" s="57"/>
    </row>
    <row r="67" spans="1:6" x14ac:dyDescent="0.2">
      <c r="C67" s="93"/>
      <c r="D67" s="15"/>
    </row>
    <row r="68" spans="1:6" x14ac:dyDescent="0.2">
      <c r="C68" s="98" t="s">
        <v>95</v>
      </c>
      <c r="D68" s="99"/>
      <c r="E68" s="100"/>
    </row>
    <row r="69" spans="1:6" x14ac:dyDescent="0.2">
      <c r="B69" s="24"/>
      <c r="C69" s="11" t="s">
        <v>30</v>
      </c>
      <c r="D69" s="12" t="s">
        <v>96</v>
      </c>
      <c r="E69" s="57">
        <v>7</v>
      </c>
    </row>
    <row r="70" spans="1:6" s="90" customFormat="1" ht="18" x14ac:dyDescent="0.25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algorithmName="SHA-512" hashValue="9sEAHAsp5LK1zT4b/YeQw8L3TFwQSbb9vdnWrqy7zz/tCVNpo7GfsMrY2eG7zvgyHSWI3kjlPHeoN0hJIYI4rg==" saltValue="RvyroVzvZ4wsE65IEm3GMw==" spinCount="100000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63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B92F9-B22C-4866-AAD6-390457AAF121}">
  <sheetPr codeName="Sheet2">
    <pageSetUpPr fitToPage="1"/>
  </sheetPr>
  <dimension ref="A1:E180"/>
  <sheetViews>
    <sheetView zoomScaleNormal="100" workbookViewId="0">
      <selection activeCell="C12" sqref="C12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7" t="s">
        <v>97</v>
      </c>
      <c r="C1" s="118"/>
      <c r="D1" s="118"/>
      <c r="E1" s="118"/>
    </row>
    <row r="2" spans="1:5" s="1" customFormat="1" ht="35.65" customHeight="1" x14ac:dyDescent="0.15">
      <c r="A2" s="2"/>
      <c r="C2" s="4" t="s">
        <v>98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99</v>
      </c>
      <c r="C5" s="119" t="s">
        <v>100</v>
      </c>
      <c r="D5" s="122" t="s">
        <v>101</v>
      </c>
      <c r="E5" s="28"/>
    </row>
    <row r="6" spans="1:5" ht="28.5" customHeight="1" x14ac:dyDescent="0.2">
      <c r="B6" s="35" t="s">
        <v>102</v>
      </c>
      <c r="C6" s="120"/>
      <c r="D6" s="123"/>
      <c r="E6" s="29" t="s">
        <v>103</v>
      </c>
    </row>
    <row r="7" spans="1:5" ht="14.25" customHeight="1" x14ac:dyDescent="0.2">
      <c r="B7" s="35" t="s">
        <v>104</v>
      </c>
      <c r="C7" s="120"/>
      <c r="D7" s="123"/>
      <c r="E7" s="29" t="s">
        <v>105</v>
      </c>
    </row>
    <row r="8" spans="1:5" ht="14.25" customHeight="1" x14ac:dyDescent="0.2">
      <c r="B8" s="36" t="s">
        <v>106</v>
      </c>
      <c r="C8" s="121"/>
      <c r="D8" s="124"/>
      <c r="E8" s="29" t="s">
        <v>107</v>
      </c>
    </row>
    <row r="9" spans="1:5" ht="14.25" customHeight="1" x14ac:dyDescent="0.2">
      <c r="B9" s="42" t="s">
        <v>108</v>
      </c>
      <c r="C9" s="51"/>
      <c r="D9" s="49"/>
      <c r="E9" s="46">
        <f>C9-D9</f>
        <v>0</v>
      </c>
    </row>
    <row r="10" spans="1:5" ht="14.25" customHeight="1" x14ac:dyDescent="0.2">
      <c r="B10" s="42" t="s">
        <v>109</v>
      </c>
      <c r="C10" s="52"/>
      <c r="D10" s="50"/>
      <c r="E10" s="46">
        <f>C10-D10</f>
        <v>0</v>
      </c>
    </row>
    <row r="11" spans="1:5" ht="14.25" customHeight="1" x14ac:dyDescent="0.2">
      <c r="B11" s="42" t="s">
        <v>110</v>
      </c>
      <c r="C11" s="52"/>
      <c r="D11" s="50"/>
      <c r="E11" s="46">
        <f t="shared" ref="E11:E33" si="0">C11-D11</f>
        <v>0</v>
      </c>
    </row>
    <row r="12" spans="1:5" ht="14.25" customHeight="1" x14ac:dyDescent="0.2">
      <c r="B12" s="42" t="s">
        <v>111</v>
      </c>
      <c r="C12" s="52"/>
      <c r="D12" s="52"/>
      <c r="E12" s="46">
        <f>C12-D12</f>
        <v>0</v>
      </c>
    </row>
    <row r="13" spans="1:5" ht="14.25" customHeight="1" x14ac:dyDescent="0.2">
      <c r="B13" s="42" t="s">
        <v>112</v>
      </c>
      <c r="C13" s="52"/>
      <c r="D13" s="52"/>
      <c r="E13" s="46">
        <f>C13-D13</f>
        <v>0</v>
      </c>
    </row>
    <row r="14" spans="1:5" ht="14.25" customHeight="1" x14ac:dyDescent="0.2">
      <c r="B14" s="42" t="s">
        <v>113</v>
      </c>
      <c r="C14" s="52"/>
      <c r="D14" s="50"/>
      <c r="E14" s="46">
        <f>C14-D14</f>
        <v>0</v>
      </c>
    </row>
    <row r="15" spans="1:5" ht="14.25" customHeight="1" x14ac:dyDescent="0.2">
      <c r="B15" s="42" t="s">
        <v>114</v>
      </c>
      <c r="C15" s="52"/>
      <c r="D15" s="50"/>
      <c r="E15" s="46">
        <f t="shared" si="0"/>
        <v>0</v>
      </c>
    </row>
    <row r="16" spans="1:5" ht="14.25" customHeight="1" x14ac:dyDescent="0.2">
      <c r="B16" s="42" t="s">
        <v>115</v>
      </c>
      <c r="C16" s="52"/>
      <c r="D16" s="50"/>
      <c r="E16" s="46">
        <f t="shared" si="0"/>
        <v>0</v>
      </c>
    </row>
    <row r="17" spans="2:5" ht="14.25" customHeight="1" x14ac:dyDescent="0.2">
      <c r="B17" s="42" t="s">
        <v>116</v>
      </c>
      <c r="C17" s="52"/>
      <c r="D17" s="50"/>
      <c r="E17" s="46">
        <f>C17-D17</f>
        <v>0</v>
      </c>
    </row>
    <row r="18" spans="2:5" ht="14.25" customHeight="1" x14ac:dyDescent="0.2">
      <c r="B18" s="42" t="s">
        <v>117</v>
      </c>
      <c r="C18" s="52"/>
      <c r="D18" s="50"/>
      <c r="E18" s="46">
        <f>C18-D18</f>
        <v>0</v>
      </c>
    </row>
    <row r="19" spans="2:5" ht="14.25" customHeight="1" x14ac:dyDescent="0.2">
      <c r="B19" s="42" t="s">
        <v>118</v>
      </c>
      <c r="C19" s="52"/>
      <c r="D19" s="50"/>
      <c r="E19" s="46">
        <f t="shared" si="0"/>
        <v>0</v>
      </c>
    </row>
    <row r="20" spans="2:5" ht="14.25" customHeight="1" x14ac:dyDescent="0.2">
      <c r="B20" s="42" t="s">
        <v>119</v>
      </c>
      <c r="C20" s="52"/>
      <c r="D20" s="52"/>
      <c r="E20" s="46">
        <f t="shared" si="0"/>
        <v>0</v>
      </c>
    </row>
    <row r="21" spans="2:5" ht="14.25" customHeight="1" x14ac:dyDescent="0.2">
      <c r="B21" s="42" t="s">
        <v>120</v>
      </c>
      <c r="C21" s="52"/>
      <c r="D21" s="50"/>
      <c r="E21" s="46">
        <f t="shared" si="0"/>
        <v>0</v>
      </c>
    </row>
    <row r="22" spans="2:5" ht="14.25" customHeight="1" x14ac:dyDescent="0.2">
      <c r="B22" s="42" t="s">
        <v>121</v>
      </c>
      <c r="C22" s="52"/>
      <c r="D22" s="50"/>
      <c r="E22" s="46">
        <f t="shared" si="0"/>
        <v>0</v>
      </c>
    </row>
    <row r="23" spans="2:5" ht="14.25" customHeight="1" x14ac:dyDescent="0.2">
      <c r="B23" s="42" t="s">
        <v>122</v>
      </c>
      <c r="C23" s="52"/>
      <c r="D23" s="50"/>
      <c r="E23" s="46">
        <f t="shared" si="0"/>
        <v>0</v>
      </c>
    </row>
    <row r="24" spans="2:5" ht="14.25" customHeight="1" x14ac:dyDescent="0.2">
      <c r="B24" s="42" t="s">
        <v>123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124</v>
      </c>
      <c r="C25" s="52">
        <v>1221179.5900000001</v>
      </c>
      <c r="D25" s="50">
        <v>244365.92</v>
      </c>
      <c r="E25" s="46">
        <f>C25-D25</f>
        <v>976813.67</v>
      </c>
    </row>
    <row r="26" spans="2:5" ht="14.25" customHeight="1" x14ac:dyDescent="0.2">
      <c r="B26" s="42" t="s">
        <v>125</v>
      </c>
      <c r="C26" s="52"/>
      <c r="D26" s="50"/>
      <c r="E26" s="46">
        <f>C26-D26</f>
        <v>0</v>
      </c>
    </row>
    <row r="27" spans="2:5" ht="14.25" customHeight="1" x14ac:dyDescent="0.2">
      <c r="B27" s="42" t="s">
        <v>126</v>
      </c>
      <c r="C27" s="52"/>
      <c r="D27" s="50"/>
      <c r="E27" s="46">
        <f t="shared" si="0"/>
        <v>0</v>
      </c>
    </row>
    <row r="28" spans="2:5" ht="14.25" customHeight="1" x14ac:dyDescent="0.2">
      <c r="B28" s="42" t="s">
        <v>127</v>
      </c>
      <c r="C28" s="52"/>
      <c r="D28" s="50"/>
      <c r="E28" s="46">
        <f t="shared" si="0"/>
        <v>0</v>
      </c>
    </row>
    <row r="29" spans="2:5" ht="14.25" customHeight="1" x14ac:dyDescent="0.2">
      <c r="B29" s="42" t="s">
        <v>128</v>
      </c>
      <c r="C29" s="52"/>
      <c r="D29" s="50"/>
      <c r="E29" s="46">
        <f>C29-D29</f>
        <v>0</v>
      </c>
    </row>
    <row r="30" spans="2:5" ht="14.25" customHeight="1" x14ac:dyDescent="0.2">
      <c r="B30" s="42" t="s">
        <v>129</v>
      </c>
      <c r="C30" s="52"/>
      <c r="D30" s="50"/>
      <c r="E30" s="46">
        <f>C30-D30</f>
        <v>0</v>
      </c>
    </row>
    <row r="31" spans="2:5" ht="14.25" customHeight="1" x14ac:dyDescent="0.2">
      <c r="B31" s="42" t="s">
        <v>130</v>
      </c>
      <c r="C31" s="52"/>
      <c r="D31" s="50"/>
      <c r="E31" s="46">
        <f>C31-D31</f>
        <v>0</v>
      </c>
    </row>
    <row r="32" spans="2:5" ht="14.25" customHeight="1" x14ac:dyDescent="0.2">
      <c r="B32" s="42" t="s">
        <v>131</v>
      </c>
      <c r="C32" s="52"/>
      <c r="D32" s="50"/>
      <c r="E32" s="46">
        <f t="shared" si="0"/>
        <v>0</v>
      </c>
    </row>
    <row r="33" spans="1:5" ht="14.25" customHeight="1" x14ac:dyDescent="0.2">
      <c r="B33" s="42" t="s">
        <v>132</v>
      </c>
      <c r="C33" s="51"/>
      <c r="D33" s="49"/>
      <c r="E33" s="46">
        <f t="shared" si="0"/>
        <v>0</v>
      </c>
    </row>
    <row r="34" spans="1:5" ht="14.25" customHeight="1" x14ac:dyDescent="0.2">
      <c r="B34" s="27" t="s">
        <v>133</v>
      </c>
      <c r="C34" s="12">
        <f>SUM(C9:C33)</f>
        <v>1221179.5900000001</v>
      </c>
      <c r="D34" s="12">
        <f>SUM(D9:D33)</f>
        <v>244365.92</v>
      </c>
      <c r="E34" s="12">
        <f>SUM(E9:E33)</f>
        <v>976813.67</v>
      </c>
    </row>
    <row r="35" spans="1:5" ht="14.25" customHeight="1" x14ac:dyDescent="0.2">
      <c r="B35" s="30"/>
      <c r="C35" s="32" t="s">
        <v>134</v>
      </c>
      <c r="D35" s="32" t="s">
        <v>134</v>
      </c>
      <c r="E35" s="33" t="s">
        <v>134</v>
      </c>
    </row>
    <row r="36" spans="1:5" ht="14.25" customHeight="1" x14ac:dyDescent="0.2">
      <c r="C36" s="91" t="s">
        <v>135</v>
      </c>
      <c r="D36" s="91" t="s">
        <v>136</v>
      </c>
      <c r="E36" s="92" t="s">
        <v>137</v>
      </c>
    </row>
    <row r="37" spans="1:5" ht="14.25" customHeight="1" x14ac:dyDescent="0.2">
      <c r="A37" s="24"/>
    </row>
    <row r="38" spans="1:5" ht="14.25" customHeight="1" x14ac:dyDescent="0.2">
      <c r="A38" s="24"/>
      <c r="C38" s="93" t="s">
        <v>138</v>
      </c>
      <c r="D38" s="94">
        <f>IF(C34=0,0,D34/C34)</f>
        <v>0.2001064560864467</v>
      </c>
    </row>
    <row r="39" spans="1:5" x14ac:dyDescent="0.2">
      <c r="A39" s="24"/>
    </row>
    <row r="40" spans="1:5" ht="31.15" customHeight="1" x14ac:dyDescent="0.25">
      <c r="A40" s="24"/>
      <c r="B40" s="125" t="str">
        <f>IF(D38=0," ",IF(D38&lt;19.95%,"PERCENTAGE OF PREMIUMS REMITTED MUST BE GREATER THAN OR EQUAL TO 20%",""))</f>
        <v/>
      </c>
      <c r="C40" s="125"/>
      <c r="D40" s="125"/>
      <c r="E40" s="125"/>
    </row>
    <row r="41" spans="1:5" x14ac:dyDescent="0.2">
      <c r="A41" s="24"/>
    </row>
    <row r="42" spans="1:5" x14ac:dyDescent="0.2">
      <c r="A42" s="24"/>
    </row>
    <row r="43" spans="1:5" x14ac:dyDescent="0.2">
      <c r="A43" s="24"/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</sheetData>
  <sheetProtection password="DF44" sheet="1" selectLockedCells="1"/>
  <mergeCells count="4">
    <mergeCell ref="B1:E1"/>
    <mergeCell ref="C5:C8"/>
    <mergeCell ref="D5:D8"/>
    <mergeCell ref="B40:E40"/>
  </mergeCells>
  <phoneticPr fontId="0" type="noConversion"/>
  <conditionalFormatting sqref="B40:E40">
    <cfRule type="containsText" dxfId="1" priority="1" stopIfTrue="1" operator="containsText" text="Percentage">
      <formula>NOT(ISERROR(SEARCH("Percentage",B40)))</formula>
    </cfRule>
    <cfRule type="cellIs" dxfId="0" priority="2" stopIfTrue="1" operator="lessThan">
      <formula>0.2</formula>
    </cfRule>
  </conditionalFormatting>
  <printOptions horizontalCentered="1"/>
  <pageMargins left="0.75" right="0.75" top="1" bottom="1" header="0.5" footer="0.5"/>
  <pageSetup scale="9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EFA9-043B-4915-8646-B1FEDB56932B}">
  <sheetPr codeName="Sheet3">
    <pageSetUpPr fitToPage="1"/>
  </sheetPr>
  <dimension ref="B1:H168"/>
  <sheetViews>
    <sheetView zoomScaleNormal="100" workbookViewId="0">
      <selection activeCell="F7" sqref="F7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0</v>
      </c>
      <c r="E1" s="3"/>
    </row>
    <row r="2" spans="2:8" s="1" customFormat="1" ht="35.65" customHeight="1" x14ac:dyDescent="0.15">
      <c r="B2" s="2"/>
      <c r="D2" s="133" t="s">
        <v>139</v>
      </c>
      <c r="E2" s="133"/>
    </row>
    <row r="3" spans="2:8" s="1" customFormat="1" ht="35.65" customHeight="1" x14ac:dyDescent="0.15">
      <c r="B3" s="2"/>
      <c r="D3" s="136" t="str">
        <f>'Schedule A'!D3</f>
        <v>For the Calendar Year Ending December 31, 2023</v>
      </c>
      <c r="E3" s="136"/>
    </row>
    <row r="4" spans="2:8" s="84" customFormat="1" ht="29.65" customHeight="1" x14ac:dyDescent="0.2">
      <c r="C4" s="83"/>
      <c r="D4" s="137"/>
      <c r="E4" s="137"/>
    </row>
    <row r="5" spans="2:8" ht="14.25" customHeight="1" x14ac:dyDescent="0.2">
      <c r="C5" s="7" t="s">
        <v>140</v>
      </c>
      <c r="D5" s="8"/>
      <c r="E5" s="8"/>
      <c r="F5" s="26"/>
    </row>
    <row r="6" spans="2:8" ht="14.25" customHeight="1" x14ac:dyDescent="0.2">
      <c r="C6" s="36" t="s">
        <v>30</v>
      </c>
      <c r="D6" s="134" t="s">
        <v>141</v>
      </c>
      <c r="E6" s="135"/>
      <c r="F6" s="56">
        <v>419882</v>
      </c>
    </row>
    <row r="7" spans="2:8" ht="14.25" customHeight="1" x14ac:dyDescent="0.2">
      <c r="C7" s="37" t="s">
        <v>32</v>
      </c>
      <c r="D7" s="126" t="s">
        <v>142</v>
      </c>
      <c r="E7" s="127"/>
      <c r="F7" s="57">
        <v>250</v>
      </c>
    </row>
    <row r="8" spans="2:8" ht="14.25" customHeight="1" x14ac:dyDescent="0.2">
      <c r="C8" s="37" t="s">
        <v>34</v>
      </c>
      <c r="D8" s="126" t="s">
        <v>143</v>
      </c>
      <c r="E8" s="127"/>
      <c r="F8" s="57">
        <v>15358</v>
      </c>
    </row>
    <row r="9" spans="2:8" s="13" customFormat="1" ht="14.25" customHeight="1" x14ac:dyDescent="0.2">
      <c r="C9" s="37" t="s">
        <v>36</v>
      </c>
      <c r="D9" s="126" t="s">
        <v>144</v>
      </c>
      <c r="E9" s="127"/>
      <c r="F9" s="57"/>
      <c r="G9" s="6"/>
      <c r="H9" s="6"/>
    </row>
    <row r="10" spans="2:8" ht="14.25" customHeight="1" x14ac:dyDescent="0.2">
      <c r="C10" s="37" t="s">
        <v>38</v>
      </c>
      <c r="D10" s="126" t="s">
        <v>145</v>
      </c>
      <c r="E10" s="127"/>
      <c r="F10" s="57">
        <v>5276</v>
      </c>
    </row>
    <row r="11" spans="2:8" ht="14.25" customHeight="1" x14ac:dyDescent="0.2">
      <c r="C11" s="37" t="s">
        <v>46</v>
      </c>
      <c r="D11" s="126" t="s">
        <v>146</v>
      </c>
      <c r="E11" s="127"/>
      <c r="F11" s="57">
        <v>3429</v>
      </c>
    </row>
    <row r="12" spans="2:8" ht="14.25" customHeight="1" x14ac:dyDescent="0.2">
      <c r="D12" s="138"/>
      <c r="E12" s="138"/>
    </row>
    <row r="13" spans="2:8" ht="14.25" customHeight="1" x14ac:dyDescent="0.2">
      <c r="C13" s="16" t="s">
        <v>147</v>
      </c>
      <c r="D13" s="8"/>
      <c r="E13" s="8"/>
      <c r="F13" s="68"/>
    </row>
    <row r="14" spans="2:8" ht="14.25" customHeight="1" x14ac:dyDescent="0.2">
      <c r="C14" s="36" t="s">
        <v>48</v>
      </c>
      <c r="D14" s="139"/>
      <c r="E14" s="140"/>
      <c r="F14" s="56"/>
    </row>
    <row r="15" spans="2:8" ht="14.25" customHeight="1" x14ac:dyDescent="0.2">
      <c r="C15" s="37" t="s">
        <v>50</v>
      </c>
      <c r="D15" s="131"/>
      <c r="E15" s="132"/>
      <c r="F15" s="57"/>
    </row>
    <row r="16" spans="2:8" ht="14.25" customHeight="1" x14ac:dyDescent="0.2">
      <c r="C16" s="37" t="s">
        <v>52</v>
      </c>
      <c r="D16" s="131"/>
      <c r="E16" s="132"/>
      <c r="F16" s="57"/>
    </row>
    <row r="17" spans="2:7" ht="14.25" customHeight="1" x14ac:dyDescent="0.2">
      <c r="C17" s="37" t="s">
        <v>54</v>
      </c>
      <c r="D17" s="131"/>
      <c r="E17" s="132"/>
      <c r="F17" s="57"/>
    </row>
    <row r="18" spans="2:7" ht="14.25" customHeight="1" x14ac:dyDescent="0.2">
      <c r="C18" s="37" t="s">
        <v>56</v>
      </c>
      <c r="D18" s="131"/>
      <c r="E18" s="132"/>
      <c r="F18" s="57"/>
    </row>
    <row r="19" spans="2:7" ht="14.25" customHeight="1" x14ac:dyDescent="0.2">
      <c r="C19" s="37" t="s">
        <v>58</v>
      </c>
      <c r="D19" s="131"/>
      <c r="E19" s="132"/>
      <c r="F19" s="57"/>
    </row>
    <row r="20" spans="2:7" ht="14.25" customHeight="1" x14ac:dyDescent="0.2">
      <c r="C20" s="37" t="s">
        <v>60</v>
      </c>
      <c r="D20" s="131"/>
      <c r="E20" s="132"/>
      <c r="F20" s="57"/>
    </row>
    <row r="21" spans="2:7" ht="14.25" customHeight="1" x14ac:dyDescent="0.2">
      <c r="C21" s="37" t="s">
        <v>62</v>
      </c>
      <c r="D21" s="131"/>
      <c r="E21" s="132"/>
      <c r="F21" s="57"/>
    </row>
    <row r="22" spans="2:7" ht="14.25" customHeight="1" x14ac:dyDescent="0.2">
      <c r="C22" s="37" t="s">
        <v>64</v>
      </c>
      <c r="D22" s="131"/>
      <c r="E22" s="132"/>
      <c r="F22" s="57"/>
    </row>
    <row r="23" spans="2:7" ht="14.25" customHeight="1" x14ac:dyDescent="0.2">
      <c r="C23" s="37" t="s">
        <v>66</v>
      </c>
      <c r="D23" s="131"/>
      <c r="E23" s="132"/>
      <c r="F23" s="57"/>
    </row>
    <row r="24" spans="2:7" ht="14.25" customHeight="1" x14ac:dyDescent="0.2">
      <c r="C24" s="37" t="s">
        <v>68</v>
      </c>
      <c r="D24" s="131"/>
      <c r="E24" s="132"/>
      <c r="F24" s="57"/>
    </row>
    <row r="25" spans="2:7" ht="14.25" customHeight="1" x14ac:dyDescent="0.2">
      <c r="C25" s="37" t="s">
        <v>70</v>
      </c>
      <c r="D25" s="131"/>
      <c r="E25" s="132"/>
      <c r="F25" s="57"/>
    </row>
    <row r="26" spans="2:7" ht="14.25" customHeight="1" x14ac:dyDescent="0.2">
      <c r="C26" s="37" t="s">
        <v>72</v>
      </c>
      <c r="D26" s="131"/>
      <c r="E26" s="132"/>
      <c r="F26" s="57"/>
    </row>
    <row r="27" spans="2:7" ht="14.25" customHeight="1" x14ac:dyDescent="0.2">
      <c r="B27"/>
      <c r="C27"/>
      <c r="D27" s="128"/>
      <c r="E27" s="128"/>
      <c r="F27"/>
      <c r="G27"/>
    </row>
    <row r="28" spans="2:7" ht="14.25" customHeight="1" x14ac:dyDescent="0.2">
      <c r="C28" s="95"/>
      <c r="D28" s="126" t="s">
        <v>148</v>
      </c>
      <c r="E28" s="127"/>
      <c r="F28" s="46">
        <f>SUM(F6:F26)</f>
        <v>444195</v>
      </c>
    </row>
    <row r="29" spans="2:7" x14ac:dyDescent="0.2">
      <c r="B29" s="24"/>
      <c r="D29" s="129"/>
      <c r="E29" s="129"/>
    </row>
    <row r="30" spans="2:7" x14ac:dyDescent="0.2">
      <c r="B30" s="24"/>
      <c r="D30" s="130"/>
      <c r="E30" s="130"/>
    </row>
    <row r="31" spans="2:7" ht="25.5" x14ac:dyDescent="0.2">
      <c r="B31" s="24"/>
      <c r="C31" s="7" t="s">
        <v>149</v>
      </c>
      <c r="D31" s="8"/>
      <c r="E31" s="108"/>
      <c r="F31" s="109" t="s">
        <v>150</v>
      </c>
    </row>
    <row r="32" spans="2:7" ht="15.75" customHeight="1" x14ac:dyDescent="0.2">
      <c r="B32" s="24"/>
      <c r="C32" s="36" t="s">
        <v>30</v>
      </c>
      <c r="D32" s="10" t="s">
        <v>151</v>
      </c>
      <c r="E32" s="56">
        <v>131</v>
      </c>
      <c r="F32" s="110">
        <v>100</v>
      </c>
    </row>
    <row r="33" spans="2:6" ht="14.25" customHeight="1" x14ac:dyDescent="0.2">
      <c r="B33" s="24"/>
      <c r="C33" s="107" t="s">
        <v>32</v>
      </c>
      <c r="D33" s="106" t="s">
        <v>152</v>
      </c>
      <c r="E33" s="103">
        <f>E32*F32</f>
        <v>13100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  <mergeCell ref="D11:E11"/>
    <mergeCell ref="D14:E14"/>
    <mergeCell ref="D16:E16"/>
    <mergeCell ref="D17:E17"/>
    <mergeCell ref="D28:E28"/>
    <mergeCell ref="D27:E27"/>
    <mergeCell ref="D29:E29"/>
    <mergeCell ref="D30:E30"/>
    <mergeCell ref="D18:E18"/>
    <mergeCell ref="D25:E25"/>
    <mergeCell ref="D24:E24"/>
    <mergeCell ref="D20:E20"/>
    <mergeCell ref="D21:E21"/>
    <mergeCell ref="D22:E22"/>
    <mergeCell ref="D23:E23"/>
    <mergeCell ref="D26:E26"/>
  </mergeCells>
  <phoneticPr fontId="0" type="noConversion"/>
  <printOptions horizontalCentered="1"/>
  <pageMargins left="0.75" right="0.75" top="1" bottom="1" header="0.5" footer="0.5"/>
  <pageSetup scale="7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EF22-95E4-4EEB-A015-9D3DF09D1D49}">
  <sheetPr codeName="Sheet4">
    <pageSetUpPr fitToPage="1"/>
  </sheetPr>
  <dimension ref="A1:E152"/>
  <sheetViews>
    <sheetView zoomScaleNormal="100" workbookViewId="0">
      <selection activeCell="D7" sqref="D7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4" t="s">
        <v>153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154</v>
      </c>
      <c r="C5" s="8"/>
      <c r="D5" s="104"/>
    </row>
    <row r="6" spans="1:5" ht="15.75" customHeight="1" x14ac:dyDescent="0.2">
      <c r="B6" s="36" t="s">
        <v>30</v>
      </c>
      <c r="C6" s="10" t="s">
        <v>155</v>
      </c>
      <c r="D6" s="57">
        <v>7209</v>
      </c>
    </row>
    <row r="7" spans="1:5" ht="15" customHeight="1" x14ac:dyDescent="0.2">
      <c r="B7" s="37" t="s">
        <v>32</v>
      </c>
      <c r="C7" s="12" t="s">
        <v>156</v>
      </c>
      <c r="D7" s="57">
        <v>5012</v>
      </c>
    </row>
    <row r="8" spans="1:5" ht="15" customHeight="1" x14ac:dyDescent="0.2">
      <c r="B8" s="37" t="s">
        <v>34</v>
      </c>
      <c r="C8" s="12" t="s">
        <v>157</v>
      </c>
      <c r="D8" s="57"/>
    </row>
    <row r="9" spans="1:5" s="13" customFormat="1" ht="15" customHeight="1" x14ac:dyDescent="0.2">
      <c r="B9" s="37" t="s">
        <v>36</v>
      </c>
      <c r="C9" s="12" t="s">
        <v>158</v>
      </c>
      <c r="D9" s="57"/>
      <c r="E9" s="6"/>
    </row>
    <row r="10" spans="1:5" ht="15" customHeight="1" x14ac:dyDescent="0.2">
      <c r="B10" s="37" t="s">
        <v>38</v>
      </c>
      <c r="C10" s="12" t="s">
        <v>159</v>
      </c>
      <c r="D10" s="57">
        <v>9162</v>
      </c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160</v>
      </c>
      <c r="D12" s="46">
        <f>SUM(D6:D10)</f>
        <v>21383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6779C-A461-4856-9550-DFA06D865697}">
  <sheetPr codeName="Sheet5">
    <pageSetUpPr fitToPage="1"/>
  </sheetPr>
  <dimension ref="A1:F189"/>
  <sheetViews>
    <sheetView zoomScaleNormal="100" workbookViewId="0">
      <selection activeCell="C9" sqref="C9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0</v>
      </c>
    </row>
    <row r="2" spans="1:4" s="1" customFormat="1" ht="35.65" customHeight="1" x14ac:dyDescent="0.15">
      <c r="A2" s="2"/>
      <c r="C2" s="4" t="s">
        <v>161</v>
      </c>
    </row>
    <row r="3" spans="1:4" s="1" customFormat="1" ht="35.65" customHeight="1" x14ac:dyDescent="0.15">
      <c r="A3" s="2"/>
      <c r="C3" s="5" t="str">
        <f>'Schedule A'!D3</f>
        <v>For the Calendar Year Ending December 31, 2023</v>
      </c>
    </row>
    <row r="4" spans="1:4" s="84" customFormat="1" ht="29.65" customHeight="1" x14ac:dyDescent="0.2">
      <c r="B4" s="83"/>
    </row>
    <row r="5" spans="1:4" x14ac:dyDescent="0.2">
      <c r="B5" s="7" t="s">
        <v>162</v>
      </c>
      <c r="C5" s="8"/>
      <c r="D5" s="26"/>
    </row>
    <row r="6" spans="1:4" x14ac:dyDescent="0.2">
      <c r="B6" s="36" t="s">
        <v>30</v>
      </c>
      <c r="C6" s="60" t="s">
        <v>163</v>
      </c>
      <c r="D6" s="56">
        <v>35730.42</v>
      </c>
    </row>
    <row r="7" spans="1:4" x14ac:dyDescent="0.2">
      <c r="B7" s="36" t="s">
        <v>32</v>
      </c>
      <c r="C7" s="60" t="s">
        <v>164</v>
      </c>
      <c r="D7" s="56">
        <v>26246</v>
      </c>
    </row>
    <row r="8" spans="1:4" x14ac:dyDescent="0.2">
      <c r="B8" s="36" t="s">
        <v>34</v>
      </c>
      <c r="C8" s="60" t="s">
        <v>165</v>
      </c>
      <c r="D8" s="56">
        <v>26514</v>
      </c>
    </row>
    <row r="9" spans="1:4" x14ac:dyDescent="0.2">
      <c r="B9" s="36" t="s">
        <v>36</v>
      </c>
      <c r="C9" s="60"/>
      <c r="D9" s="56"/>
    </row>
    <row r="10" spans="1:4" x14ac:dyDescent="0.2">
      <c r="B10" s="36" t="s">
        <v>38</v>
      </c>
      <c r="C10" s="60"/>
      <c r="D10" s="56"/>
    </row>
    <row r="11" spans="1:4" x14ac:dyDescent="0.2">
      <c r="B11" s="36" t="s">
        <v>46</v>
      </c>
      <c r="C11" s="60"/>
      <c r="D11" s="56"/>
    </row>
    <row r="12" spans="1:4" x14ac:dyDescent="0.2">
      <c r="B12" s="36" t="s">
        <v>48</v>
      </c>
      <c r="C12" s="60"/>
      <c r="D12" s="56"/>
    </row>
    <row r="13" spans="1:4" x14ac:dyDescent="0.2">
      <c r="B13" s="36" t="s">
        <v>50</v>
      </c>
      <c r="C13" s="60"/>
      <c r="D13" s="56"/>
    </row>
    <row r="14" spans="1:4" x14ac:dyDescent="0.2">
      <c r="B14" s="36" t="s">
        <v>52</v>
      </c>
      <c r="C14" s="60"/>
      <c r="D14" s="56"/>
    </row>
    <row r="15" spans="1:4" x14ac:dyDescent="0.2">
      <c r="B15" s="36" t="s">
        <v>54</v>
      </c>
      <c r="C15" s="60"/>
      <c r="D15" s="56"/>
    </row>
    <row r="16" spans="1:4" x14ac:dyDescent="0.2">
      <c r="B16" s="36" t="s">
        <v>56</v>
      </c>
      <c r="C16" s="60"/>
      <c r="D16" s="56"/>
    </row>
    <row r="17" spans="2:6" x14ac:dyDescent="0.2">
      <c r="B17" s="36" t="s">
        <v>58</v>
      </c>
      <c r="C17" s="60"/>
      <c r="D17" s="56"/>
    </row>
    <row r="18" spans="2:6" x14ac:dyDescent="0.2">
      <c r="B18" s="36" t="s">
        <v>60</v>
      </c>
      <c r="C18" s="60"/>
      <c r="D18" s="56"/>
    </row>
    <row r="19" spans="2:6" x14ac:dyDescent="0.2">
      <c r="B19" s="36" t="s">
        <v>62</v>
      </c>
      <c r="C19" s="60"/>
      <c r="D19" s="56"/>
    </row>
    <row r="20" spans="2:6" x14ac:dyDescent="0.2">
      <c r="B20" s="36" t="s">
        <v>64</v>
      </c>
      <c r="C20" s="60"/>
      <c r="D20" s="56"/>
    </row>
    <row r="21" spans="2:6" x14ac:dyDescent="0.2">
      <c r="B21" s="37" t="s">
        <v>66</v>
      </c>
      <c r="C21" s="59"/>
      <c r="D21" s="57"/>
    </row>
    <row r="22" spans="2:6" x14ac:dyDescent="0.2">
      <c r="B22" s="37" t="s">
        <v>68</v>
      </c>
      <c r="C22" s="59"/>
      <c r="D22" s="57"/>
    </row>
    <row r="23" spans="2:6" s="13" customFormat="1" x14ac:dyDescent="0.2">
      <c r="B23" s="37" t="s">
        <v>70</v>
      </c>
      <c r="C23" s="59"/>
      <c r="D23" s="57"/>
      <c r="E23" s="6"/>
      <c r="F23" s="6"/>
    </row>
    <row r="24" spans="2:6" x14ac:dyDescent="0.2">
      <c r="B24" s="37" t="s">
        <v>72</v>
      </c>
      <c r="C24" s="59"/>
      <c r="D24" s="57"/>
    </row>
    <row r="25" spans="2:6" x14ac:dyDescent="0.2">
      <c r="B25" s="37" t="s">
        <v>74</v>
      </c>
      <c r="C25" s="59"/>
      <c r="D25" s="57"/>
    </row>
    <row r="26" spans="2:6" x14ac:dyDescent="0.2">
      <c r="B26" s="95"/>
      <c r="C26" s="12" t="s">
        <v>166</v>
      </c>
      <c r="D26" s="46">
        <f>SUM(D6:D25)</f>
        <v>88490.42</v>
      </c>
    </row>
    <row r="27" spans="2:6" x14ac:dyDescent="0.2">
      <c r="C27" s="15"/>
    </row>
    <row r="28" spans="2:6" x14ac:dyDescent="0.2">
      <c r="B28" s="7" t="s">
        <v>167</v>
      </c>
      <c r="C28" s="8"/>
      <c r="D28" s="68"/>
    </row>
    <row r="29" spans="2:6" x14ac:dyDescent="0.2">
      <c r="B29" s="36" t="s">
        <v>30</v>
      </c>
      <c r="C29" s="69"/>
      <c r="D29" s="56"/>
    </row>
    <row r="30" spans="2:6" x14ac:dyDescent="0.2">
      <c r="B30" s="36" t="s">
        <v>32</v>
      </c>
      <c r="C30" s="69"/>
      <c r="D30" s="56"/>
    </row>
    <row r="31" spans="2:6" x14ac:dyDescent="0.2">
      <c r="B31" s="36" t="s">
        <v>34</v>
      </c>
      <c r="C31" s="69"/>
      <c r="D31" s="56"/>
    </row>
    <row r="32" spans="2:6" x14ac:dyDescent="0.2">
      <c r="B32" s="36" t="s">
        <v>36</v>
      </c>
      <c r="C32" s="69"/>
      <c r="D32" s="56"/>
    </row>
    <row r="33" spans="2:4" x14ac:dyDescent="0.2">
      <c r="B33" s="36" t="s">
        <v>38</v>
      </c>
      <c r="C33" s="69"/>
      <c r="D33" s="56"/>
    </row>
    <row r="34" spans="2:4" x14ac:dyDescent="0.2">
      <c r="B34" s="36" t="s">
        <v>46</v>
      </c>
      <c r="C34" s="69"/>
      <c r="D34" s="56"/>
    </row>
    <row r="35" spans="2:4" x14ac:dyDescent="0.2">
      <c r="B35" s="36" t="s">
        <v>48</v>
      </c>
      <c r="C35" s="69"/>
      <c r="D35" s="56"/>
    </row>
    <row r="36" spans="2:4" x14ac:dyDescent="0.2">
      <c r="B36" s="36" t="s">
        <v>50</v>
      </c>
      <c r="C36" s="69"/>
      <c r="D36" s="56"/>
    </row>
    <row r="37" spans="2:4" x14ac:dyDescent="0.2">
      <c r="B37" s="36" t="s">
        <v>52</v>
      </c>
      <c r="C37" s="69"/>
      <c r="D37" s="56"/>
    </row>
    <row r="38" spans="2:4" x14ac:dyDescent="0.2">
      <c r="B38" s="36" t="s">
        <v>54</v>
      </c>
      <c r="C38" s="69"/>
      <c r="D38" s="56"/>
    </row>
    <row r="39" spans="2:4" x14ac:dyDescent="0.2">
      <c r="B39" s="36" t="s">
        <v>56</v>
      </c>
      <c r="C39" s="69"/>
      <c r="D39" s="56"/>
    </row>
    <row r="40" spans="2:4" x14ac:dyDescent="0.2">
      <c r="B40" s="36" t="s">
        <v>58</v>
      </c>
      <c r="C40" s="69"/>
      <c r="D40" s="56"/>
    </row>
    <row r="41" spans="2:4" x14ac:dyDescent="0.2">
      <c r="B41" s="36" t="s">
        <v>60</v>
      </c>
      <c r="C41" s="70"/>
      <c r="D41" s="56"/>
    </row>
    <row r="42" spans="2:4" x14ac:dyDescent="0.2">
      <c r="B42" s="36" t="s">
        <v>62</v>
      </c>
      <c r="C42" s="70"/>
      <c r="D42" s="57"/>
    </row>
    <row r="43" spans="2:4" x14ac:dyDescent="0.2">
      <c r="B43" s="36" t="s">
        <v>64</v>
      </c>
      <c r="C43" s="70"/>
      <c r="D43" s="57"/>
    </row>
    <row r="44" spans="2:4" x14ac:dyDescent="0.2">
      <c r="B44" s="37" t="s">
        <v>66</v>
      </c>
      <c r="C44" s="70"/>
      <c r="D44" s="57"/>
    </row>
    <row r="45" spans="2:4" x14ac:dyDescent="0.2">
      <c r="B45" s="37" t="s">
        <v>68</v>
      </c>
      <c r="C45" s="70"/>
      <c r="D45" s="57"/>
    </row>
    <row r="46" spans="2:4" x14ac:dyDescent="0.2">
      <c r="B46" s="37" t="s">
        <v>70</v>
      </c>
      <c r="C46" s="70"/>
      <c r="D46" s="57"/>
    </row>
    <row r="47" spans="2:4" x14ac:dyDescent="0.2">
      <c r="B47" s="37" t="s">
        <v>72</v>
      </c>
      <c r="C47" s="70"/>
      <c r="D47" s="57"/>
    </row>
    <row r="48" spans="2:4" x14ac:dyDescent="0.2">
      <c r="B48" s="37" t="s">
        <v>74</v>
      </c>
      <c r="C48" s="70"/>
      <c r="D48" s="57"/>
    </row>
    <row r="49" spans="1:4" x14ac:dyDescent="0.2">
      <c r="B49" s="95"/>
      <c r="C49" s="12" t="s">
        <v>168</v>
      </c>
      <c r="D49" s="46">
        <f>SUM(D29:D48)</f>
        <v>0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A057E-0C18-49E8-A609-D1CDD7522ADF}">
  <sheetPr codeName="Sheet7">
    <pageSetUpPr fitToPage="1"/>
  </sheetPr>
  <dimension ref="A1:F29"/>
  <sheetViews>
    <sheetView zoomScaleNormal="100" workbookViewId="0">
      <selection activeCell="D14" sqref="D14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0</v>
      </c>
    </row>
    <row r="2" spans="1:5" s="1" customFormat="1" ht="35.65" customHeight="1" x14ac:dyDescent="0.15">
      <c r="B2" s="5" t="str">
        <f>'Schedule A'!D3</f>
        <v>For the Calendar Year Ending December 31, 2023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169</v>
      </c>
    </row>
    <row r="5" spans="1:5" s="54" customFormat="1" ht="29.65" customHeight="1" x14ac:dyDescent="0.2">
      <c r="A5" s="53" t="s">
        <v>170</v>
      </c>
      <c r="B5" s="53" t="s">
        <v>171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172</v>
      </c>
    </row>
    <row r="7" spans="1:5" x14ac:dyDescent="0.2">
      <c r="A7" s="35"/>
      <c r="B7" s="35"/>
      <c r="C7" s="35"/>
      <c r="D7" s="35"/>
      <c r="E7" s="35" t="s">
        <v>173</v>
      </c>
    </row>
    <row r="8" spans="1:5" x14ac:dyDescent="0.2">
      <c r="A8" s="35"/>
      <c r="B8" s="35" t="s">
        <v>174</v>
      </c>
      <c r="C8" s="35"/>
      <c r="D8" s="35" t="s">
        <v>175</v>
      </c>
      <c r="E8" s="35" t="s">
        <v>176</v>
      </c>
    </row>
    <row r="9" spans="1:5" x14ac:dyDescent="0.2">
      <c r="A9" s="36" t="s">
        <v>177</v>
      </c>
      <c r="B9" s="36" t="s">
        <v>178</v>
      </c>
      <c r="C9" s="36" t="s">
        <v>179</v>
      </c>
      <c r="D9" s="36" t="s">
        <v>180</v>
      </c>
      <c r="E9" s="36" t="s">
        <v>181</v>
      </c>
    </row>
    <row r="10" spans="1:5" x14ac:dyDescent="0.2">
      <c r="A10" s="61"/>
      <c r="B10" s="61"/>
      <c r="C10" s="57"/>
      <c r="D10" s="62"/>
      <c r="E10" s="62"/>
    </row>
    <row r="11" spans="1:5" x14ac:dyDescent="0.2">
      <c r="A11" s="63"/>
      <c r="B11" s="63"/>
      <c r="C11" s="56"/>
      <c r="D11" s="64"/>
      <c r="E11" s="64"/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182</v>
      </c>
      <c r="C20" s="46">
        <f>SUM(C10:C19)</f>
        <v>0</v>
      </c>
      <c r="D20" s="44"/>
      <c r="E20" s="44"/>
    </row>
    <row r="21" spans="1:6" ht="45" customHeight="1" x14ac:dyDescent="0.2"/>
    <row r="22" spans="1:6" x14ac:dyDescent="0.2">
      <c r="C22" s="41" t="s">
        <v>175</v>
      </c>
      <c r="D22" s="41" t="s">
        <v>180</v>
      </c>
    </row>
    <row r="23" spans="1:6" x14ac:dyDescent="0.2">
      <c r="C23" s="37" t="s">
        <v>183</v>
      </c>
      <c r="D23" s="37" t="s">
        <v>184</v>
      </c>
    </row>
    <row r="24" spans="1:6" x14ac:dyDescent="0.2">
      <c r="C24" s="36" t="s">
        <v>185</v>
      </c>
      <c r="D24" s="36" t="s">
        <v>186</v>
      </c>
    </row>
    <row r="28" spans="1:6" hidden="1" x14ac:dyDescent="0.2">
      <c r="D28" s="6" t="s">
        <v>187</v>
      </c>
    </row>
    <row r="29" spans="1:6" hidden="1" x14ac:dyDescent="0.2">
      <c r="D29" s="6" t="s">
        <v>188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127A8D5A-7266-4C5A-A005-4CF5A3AFDD69}">
      <formula1>$D$23:$D$24</formula1>
    </dataValidation>
    <dataValidation type="list" allowBlank="1" showInputMessage="1" showErrorMessage="1" sqref="E10:E19" xr:uid="{F42BFA67-F29A-4E0D-86D4-F96D6DBA5B11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1ABBE-85B4-4901-ADEA-4C4C081D4467}">
  <sheetPr codeName="Sheet8">
    <pageSetUpPr fitToPage="1"/>
  </sheetPr>
  <dimension ref="A1:E170"/>
  <sheetViews>
    <sheetView zoomScaleNormal="100" workbookViewId="0">
      <selection activeCell="C9" sqref="C9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4" t="s">
        <v>189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84" customFormat="1" ht="29.65" customHeight="1" x14ac:dyDescent="0.2">
      <c r="C4" s="84" t="s">
        <v>190</v>
      </c>
      <c r="D4"/>
      <c r="E4"/>
    </row>
    <row r="5" spans="1:5" s="84" customFormat="1" ht="13.15" customHeight="1" x14ac:dyDescent="0.2">
      <c r="B5" s="97"/>
      <c r="C5" s="84" t="s">
        <v>191</v>
      </c>
      <c r="D5"/>
      <c r="E5"/>
    </row>
    <row r="6" spans="1:5" s="84" customFormat="1" ht="15.75" customHeight="1" x14ac:dyDescent="0.2">
      <c r="B6" s="83" t="s">
        <v>192</v>
      </c>
      <c r="C6" s="84" t="s">
        <v>193</v>
      </c>
      <c r="D6"/>
      <c r="E6"/>
    </row>
    <row r="7" spans="1:5" ht="15.75" customHeight="1" x14ac:dyDescent="0.2">
      <c r="B7" s="42" t="s">
        <v>194</v>
      </c>
      <c r="C7" s="57"/>
      <c r="D7"/>
      <c r="E7"/>
    </row>
    <row r="8" spans="1:5" ht="15.75" customHeight="1" x14ac:dyDescent="0.2">
      <c r="B8" s="43" t="s">
        <v>195</v>
      </c>
      <c r="C8" s="56"/>
      <c r="D8"/>
      <c r="E8"/>
    </row>
    <row r="9" spans="1:5" ht="15.75" customHeight="1" x14ac:dyDescent="0.2">
      <c r="B9" s="43" t="s">
        <v>196</v>
      </c>
      <c r="C9" s="56"/>
      <c r="D9"/>
      <c r="E9"/>
    </row>
    <row r="10" spans="1:5" ht="15.75" customHeight="1" x14ac:dyDescent="0.2">
      <c r="B10" s="43" t="s">
        <v>197</v>
      </c>
      <c r="C10" s="56"/>
      <c r="D10"/>
      <c r="E10"/>
    </row>
    <row r="11" spans="1:5" ht="15.75" customHeight="1" x14ac:dyDescent="0.2">
      <c r="B11" s="43" t="s">
        <v>198</v>
      </c>
      <c r="C11" s="56"/>
      <c r="D11"/>
      <c r="E11"/>
    </row>
    <row r="12" spans="1:5" ht="15.75" customHeight="1" x14ac:dyDescent="0.2">
      <c r="B12" s="43" t="s">
        <v>199</v>
      </c>
      <c r="C12" s="56"/>
      <c r="D12"/>
      <c r="E12"/>
    </row>
    <row r="13" spans="1:5" ht="15.75" customHeight="1" x14ac:dyDescent="0.2">
      <c r="B13" s="43" t="s">
        <v>200</v>
      </c>
      <c r="C13" s="56"/>
      <c r="D13"/>
      <c r="E13"/>
    </row>
    <row r="14" spans="1:5" ht="15.75" customHeight="1" x14ac:dyDescent="0.2">
      <c r="B14" s="43" t="s">
        <v>201</v>
      </c>
      <c r="C14" s="56"/>
      <c r="D14"/>
      <c r="E14"/>
    </row>
    <row r="15" spans="1:5" ht="15.75" customHeight="1" x14ac:dyDescent="0.2">
      <c r="B15" s="43" t="s">
        <v>202</v>
      </c>
      <c r="C15" s="56"/>
      <c r="D15"/>
      <c r="E15"/>
    </row>
    <row r="16" spans="1:5" ht="15.75" customHeight="1" x14ac:dyDescent="0.2">
      <c r="B16" s="43" t="s">
        <v>203</v>
      </c>
      <c r="C16" s="56"/>
      <c r="D16"/>
      <c r="E16"/>
    </row>
    <row r="17" spans="2:5" ht="15.75" customHeight="1" x14ac:dyDescent="0.2">
      <c r="B17" s="43" t="s">
        <v>204</v>
      </c>
      <c r="C17" s="56"/>
      <c r="D17"/>
      <c r="E17"/>
    </row>
    <row r="18" spans="2:5" ht="15.75" customHeight="1" x14ac:dyDescent="0.2">
      <c r="B18" s="43" t="s">
        <v>205</v>
      </c>
      <c r="C18" s="56"/>
      <c r="D18"/>
      <c r="E18"/>
    </row>
    <row r="19" spans="2:5" ht="15.75" customHeight="1" x14ac:dyDescent="0.2">
      <c r="B19" s="43" t="s">
        <v>206</v>
      </c>
      <c r="C19" s="56"/>
      <c r="D19"/>
      <c r="E19"/>
    </row>
    <row r="20" spans="2:5" ht="15.75" customHeight="1" x14ac:dyDescent="0.2">
      <c r="B20" s="43" t="s">
        <v>207</v>
      </c>
      <c r="C20" s="56"/>
      <c r="D20"/>
      <c r="E20"/>
    </row>
    <row r="21" spans="2:5" ht="15.75" customHeight="1" x14ac:dyDescent="0.2">
      <c r="B21" s="43" t="s">
        <v>208</v>
      </c>
      <c r="C21" s="56"/>
      <c r="D21"/>
      <c r="E21"/>
    </row>
    <row r="22" spans="2:5" ht="15.75" customHeight="1" x14ac:dyDescent="0.2">
      <c r="B22" s="43" t="s">
        <v>209</v>
      </c>
      <c r="C22" s="56"/>
      <c r="D22"/>
      <c r="E22"/>
    </row>
    <row r="23" spans="2:5" ht="15.75" customHeight="1" x14ac:dyDescent="0.2">
      <c r="B23" s="43" t="s">
        <v>210</v>
      </c>
      <c r="C23" s="56"/>
      <c r="D23"/>
      <c r="E23"/>
    </row>
    <row r="24" spans="2:5" ht="15.75" customHeight="1" x14ac:dyDescent="0.2">
      <c r="B24" s="43" t="s">
        <v>211</v>
      </c>
      <c r="C24" s="56"/>
      <c r="D24"/>
      <c r="E24"/>
    </row>
    <row r="25" spans="2:5" ht="15.75" customHeight="1" x14ac:dyDescent="0.2">
      <c r="B25" s="43" t="s">
        <v>212</v>
      </c>
      <c r="C25" s="56"/>
      <c r="D25"/>
      <c r="E25"/>
    </row>
    <row r="26" spans="2:5" ht="15.75" customHeight="1" x14ac:dyDescent="0.2">
      <c r="B26" s="43" t="s">
        <v>213</v>
      </c>
      <c r="C26" s="56"/>
      <c r="D26"/>
      <c r="E26"/>
    </row>
    <row r="27" spans="2:5" ht="15.75" customHeight="1" x14ac:dyDescent="0.2">
      <c r="B27" s="43" t="s">
        <v>214</v>
      </c>
      <c r="C27" s="56"/>
      <c r="D27"/>
      <c r="E27"/>
    </row>
    <row r="28" spans="2:5" ht="15.75" customHeight="1" x14ac:dyDescent="0.2">
      <c r="B28" s="43" t="s">
        <v>215</v>
      </c>
      <c r="C28" s="56"/>
      <c r="D28"/>
      <c r="E28"/>
    </row>
    <row r="29" spans="2:5" ht="15.75" customHeight="1" x14ac:dyDescent="0.2">
      <c r="B29" s="43" t="s">
        <v>216</v>
      </c>
      <c r="C29" s="56"/>
      <c r="D29"/>
      <c r="E29"/>
    </row>
    <row r="30" spans="2:5" ht="15.75" customHeight="1" x14ac:dyDescent="0.2">
      <c r="B30" s="43" t="s">
        <v>217</v>
      </c>
      <c r="C30" s="56"/>
      <c r="D30"/>
      <c r="E30"/>
    </row>
    <row r="31" spans="2:5" ht="15.75" customHeight="1" x14ac:dyDescent="0.2">
      <c r="B31" s="43" t="s">
        <v>218</v>
      </c>
      <c r="C31" s="56"/>
      <c r="D31"/>
      <c r="E31"/>
    </row>
    <row r="32" spans="2:5" ht="15.75" customHeight="1" x14ac:dyDescent="0.2">
      <c r="B32" s="43" t="s">
        <v>219</v>
      </c>
      <c r="C32" s="56"/>
      <c r="D32"/>
      <c r="E32"/>
    </row>
    <row r="33" spans="1:5" ht="15.75" customHeight="1" x14ac:dyDescent="0.2">
      <c r="B33" s="43" t="s">
        <v>6</v>
      </c>
      <c r="C33" s="56">
        <v>1221179.5900000001</v>
      </c>
      <c r="D33"/>
      <c r="E33"/>
    </row>
    <row r="34" spans="1:5" ht="15.75" customHeight="1" x14ac:dyDescent="0.2">
      <c r="B34" s="43" t="s">
        <v>220</v>
      </c>
      <c r="C34" s="56"/>
      <c r="D34"/>
      <c r="E34"/>
    </row>
    <row r="35" spans="1:5" ht="15.75" customHeight="1" x14ac:dyDescent="0.2">
      <c r="B35" s="43" t="s">
        <v>221</v>
      </c>
      <c r="C35" s="56"/>
      <c r="D35"/>
      <c r="E35"/>
    </row>
    <row r="36" spans="1:5" ht="15.75" customHeight="1" x14ac:dyDescent="0.2">
      <c r="B36" s="43" t="s">
        <v>222</v>
      </c>
      <c r="C36" s="56"/>
      <c r="D36"/>
      <c r="E36"/>
    </row>
    <row r="37" spans="1:5" ht="15.75" customHeight="1" x14ac:dyDescent="0.2">
      <c r="B37" s="43" t="s">
        <v>223</v>
      </c>
      <c r="C37" s="56"/>
      <c r="D37"/>
      <c r="E37"/>
    </row>
    <row r="38" spans="1:5" ht="15.75" customHeight="1" x14ac:dyDescent="0.2">
      <c r="B38" s="43" t="s">
        <v>224</v>
      </c>
      <c r="C38" s="56"/>
      <c r="D38"/>
      <c r="E38"/>
    </row>
    <row r="39" spans="1:5" ht="15.75" customHeight="1" x14ac:dyDescent="0.2">
      <c r="B39" s="43" t="s">
        <v>225</v>
      </c>
      <c r="C39" s="56"/>
      <c r="D39"/>
      <c r="E39"/>
    </row>
    <row r="40" spans="1:5" ht="15.75" customHeight="1" x14ac:dyDescent="0.2">
      <c r="A40"/>
      <c r="B40" s="42" t="s">
        <v>226</v>
      </c>
      <c r="C40" s="46">
        <f>SUM(C7:C39)</f>
        <v>1221179.5900000001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227</v>
      </c>
      <c r="C42" s="48">
        <f>'Schedule B'!C34</f>
        <v>1221179.5900000001</v>
      </c>
    </row>
    <row r="43" spans="1:5" ht="15.75" customHeight="1" x14ac:dyDescent="0.2">
      <c r="A43" s="24"/>
      <c r="B43" s="47" t="s">
        <v>228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5B886-809E-4005-B7A3-FB8FB6817D83}">
  <sheetPr codeName="Sheet9">
    <pageSetUpPr fitToPage="1"/>
  </sheetPr>
  <dimension ref="A1:G146"/>
  <sheetViews>
    <sheetView zoomScaleNormal="100" workbookViewId="0">
      <selection activeCell="E9" sqref="E9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5" t="str">
        <f>'Schedule A'!D3</f>
        <v>For the Calendar Year Ending December 31, 2023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229</v>
      </c>
    </row>
    <row r="5" spans="1:5" s="54" customFormat="1" ht="29.65" customHeight="1" x14ac:dyDescent="0.2">
      <c r="B5" s="53" t="s">
        <v>170</v>
      </c>
      <c r="C5" s="53" t="s">
        <v>171</v>
      </c>
      <c r="D5" s="54">
        <v>3</v>
      </c>
      <c r="E5" s="55"/>
    </row>
    <row r="6" spans="1:5" x14ac:dyDescent="0.2">
      <c r="B6" s="34" t="s">
        <v>99</v>
      </c>
      <c r="C6" s="34" t="s">
        <v>230</v>
      </c>
      <c r="D6" s="34" t="s">
        <v>175</v>
      </c>
      <c r="E6"/>
    </row>
    <row r="7" spans="1:5" x14ac:dyDescent="0.2">
      <c r="B7" s="36" t="s">
        <v>231</v>
      </c>
      <c r="C7" s="36" t="s">
        <v>232</v>
      </c>
      <c r="D7" s="36" t="s">
        <v>233</v>
      </c>
      <c r="E7"/>
    </row>
    <row r="8" spans="1:5" x14ac:dyDescent="0.2">
      <c r="B8" s="61" t="s">
        <v>234</v>
      </c>
      <c r="C8" s="65">
        <v>0.5</v>
      </c>
      <c r="D8" s="59" t="s">
        <v>235</v>
      </c>
      <c r="E8"/>
    </row>
    <row r="9" spans="1:5" x14ac:dyDescent="0.2">
      <c r="B9" s="63" t="s">
        <v>236</v>
      </c>
      <c r="C9" s="66">
        <v>0.5</v>
      </c>
      <c r="D9" s="60" t="s">
        <v>235</v>
      </c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133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180</v>
      </c>
      <c r="D24" s="41" t="s">
        <v>175</v>
      </c>
    </row>
    <row r="25" spans="1:7" ht="16.5" customHeight="1" x14ac:dyDescent="0.2">
      <c r="A25" s="24"/>
      <c r="B25" s="6"/>
      <c r="C25" s="37" t="s">
        <v>237</v>
      </c>
      <c r="D25" s="39" t="s">
        <v>238</v>
      </c>
    </row>
    <row r="26" spans="1:7" ht="16.5" customHeight="1" x14ac:dyDescent="0.2">
      <c r="A26" s="24"/>
      <c r="B26" s="6"/>
      <c r="C26" s="36" t="s">
        <v>239</v>
      </c>
      <c r="D26" s="40" t="s">
        <v>240</v>
      </c>
    </row>
    <row r="27" spans="1:7" ht="16.5" customHeight="1" x14ac:dyDescent="0.2">
      <c r="A27" s="24"/>
      <c r="B27" s="6"/>
      <c r="C27" s="37" t="s">
        <v>241</v>
      </c>
      <c r="D27" s="40" t="s">
        <v>242</v>
      </c>
    </row>
    <row r="28" spans="1:7" ht="16.5" customHeight="1" x14ac:dyDescent="0.2">
      <c r="A28" s="24"/>
      <c r="B28" s="6"/>
      <c r="C28" s="36" t="s">
        <v>243</v>
      </c>
      <c r="D28" s="40" t="s">
        <v>244</v>
      </c>
    </row>
    <row r="29" spans="1:7" ht="16.5" customHeight="1" x14ac:dyDescent="0.2">
      <c r="A29" s="24"/>
      <c r="B29" s="6"/>
      <c r="C29" s="37" t="s">
        <v>245</v>
      </c>
      <c r="D29" s="39" t="s">
        <v>246</v>
      </c>
    </row>
    <row r="30" spans="1:7" ht="16.5" customHeight="1" x14ac:dyDescent="0.2">
      <c r="A30" s="24"/>
      <c r="B30" s="6"/>
      <c r="C30" s="37" t="s">
        <v>247</v>
      </c>
      <c r="D30" s="39" t="s">
        <v>248</v>
      </c>
    </row>
    <row r="31" spans="1:7" ht="16.5" customHeight="1" x14ac:dyDescent="0.2">
      <c r="A31" s="24"/>
      <c r="B31" s="6"/>
      <c r="C31" s="37" t="s">
        <v>249</v>
      </c>
      <c r="D31" s="39" t="s">
        <v>250</v>
      </c>
    </row>
    <row r="32" spans="1:7" ht="16.5" customHeight="1" x14ac:dyDescent="0.2">
      <c r="A32" s="24"/>
      <c r="B32" s="6"/>
      <c r="C32" s="37" t="s">
        <v>235</v>
      </c>
      <c r="D32" s="39" t="s">
        <v>251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B48086C0-22CC-40D8-9132-C60DC2628DF8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Manager/>
  <Company>State of New Mexico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subject/>
  <dc:creator>Tom Broderick</dc:creator>
  <cp:keywords/>
  <dc:description/>
  <cp:lastModifiedBy>Ratigan Heenan</cp:lastModifiedBy>
  <cp:revision/>
  <dcterms:created xsi:type="dcterms:W3CDTF">2000-09-18T16:48:49Z</dcterms:created>
  <dcterms:modified xsi:type="dcterms:W3CDTF">2024-07-13T21:52:18Z</dcterms:modified>
  <cp:category/>
  <cp:contentStatus/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