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2A459713-AD98-437F-ABBE-8A7EF85885A2}" xr6:coauthVersionLast="47" xr6:coauthVersionMax="47" xr10:uidLastSave="{00000000-0000-0000-0000-000000000000}"/>
  <bookViews>
    <workbookView xWindow="38280" yWindow="0" windowWidth="38640" windowHeight="21240" tabRatio="777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9" l="1"/>
  <c r="E37" i="9"/>
  <c r="E12" i="10"/>
  <c r="E18" i="10"/>
  <c r="E17" i="10"/>
  <c r="E30" i="10"/>
  <c r="D34" i="10"/>
  <c r="C34" i="10"/>
  <c r="D38" i="10" s="1"/>
  <c r="B40" i="10" s="1"/>
  <c r="C42" i="15"/>
  <c r="C43" i="15" s="1"/>
  <c r="A70" i="9" s="1"/>
  <c r="E31" i="10"/>
  <c r="E29" i="10"/>
  <c r="E14" i="10"/>
  <c r="E34" i="10" s="1"/>
  <c r="E20" i="9" s="1"/>
  <c r="E13" i="10"/>
  <c r="E23" i="10"/>
  <c r="C2" i="16"/>
  <c r="C22" i="16"/>
  <c r="C3" i="15"/>
  <c r="C40" i="15"/>
  <c r="B2" i="14"/>
  <c r="C20" i="14"/>
  <c r="C3" i="13"/>
  <c r="D26" i="13"/>
  <c r="E44" i="9" s="1"/>
  <c r="D49" i="13"/>
  <c r="E59" i="9" s="1"/>
  <c r="E60" i="9" s="1"/>
  <c r="C3" i="12"/>
  <c r="D12" i="12"/>
  <c r="E41" i="9" s="1"/>
  <c r="D3" i="11"/>
  <c r="F28" i="11"/>
  <c r="E21" i="9" s="1"/>
  <c r="E33" i="11"/>
  <c r="C3" i="10"/>
  <c r="E9" i="10"/>
  <c r="E10" i="10"/>
  <c r="E11" i="10"/>
  <c r="E15" i="10"/>
  <c r="E16" i="10"/>
  <c r="E19" i="10"/>
  <c r="E20" i="10"/>
  <c r="E21" i="10"/>
  <c r="E22" i="10"/>
  <c r="E24" i="10"/>
  <c r="E25" i="10"/>
  <c r="E26" i="10"/>
  <c r="E27" i="10"/>
  <c r="E28" i="10"/>
  <c r="E32" i="10"/>
  <c r="E33" i="10"/>
  <c r="E18" i="9"/>
  <c r="E19" i="9"/>
  <c r="E22" i="9" l="1"/>
  <c r="E45" i="9"/>
  <c r="E48" i="9" l="1"/>
  <c r="E63" i="9" s="1"/>
</calcChain>
</file>

<file path=xl/sharedStrings.xml><?xml version="1.0" encoding="utf-8"?>
<sst xmlns="http://schemas.openxmlformats.org/spreadsheetml/2006/main" count="362" uniqueCount="256">
  <si>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</si>
  <si>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</si>
  <si>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</si>
  <si>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</si>
  <si>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</si>
  <si>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</si>
  <si>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</si>
  <si>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</si>
  <si>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</si>
  <si>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</si>
  <si>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</si>
  <si>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</si>
  <si>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</si>
  <si>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</si>
  <si>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</si>
  <si>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</si>
  <si>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</si>
  <si>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</si>
  <si>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</si>
  <si>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</si>
  <si>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</si>
  <si>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</si>
  <si>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</si>
  <si>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</si>
  <si>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</si>
  <si>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</si>
  <si>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</si>
  <si>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</si>
  <si>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</si>
  <si>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</si>
  <si>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</si>
  <si>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</si>
  <si>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</si>
  <si>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</si>
  <si>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</si>
  <si>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</si>
  <si>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</si>
  <si>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</si>
  <si>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</si>
  <si>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</si>
  <si>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</si>
  <si>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</si>
  <si>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</si>
  <si>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</si>
  <si>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</si>
  <si>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</si>
  <si>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</si>
  <si>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</si>
  <si>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</si>
  <si>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</si>
  <si>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</si>
  <si>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</si>
  <si>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</si>
  <si>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</si>
  <si>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</si>
  <si>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</si>
  <si>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</si>
  <si>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</si>
  <si>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</si>
  <si>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</si>
  <si>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</si>
  <si>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</si>
  <si>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</si>
  <si>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</si>
  <si>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</si>
  <si>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</si>
  <si>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</si>
  <si>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</si>
  <si>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</si>
  <si>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</si>
  <si>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</si>
  <si>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</si>
  <si>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</si>
  <si>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</si>
  <si>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</si>
  <si>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</si>
  <si>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</si>
  <si>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</si>
  <si>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</si>
  <si>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</si>
  <si>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</si>
  <si>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</si>
  <si>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</si>
  <si>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</si>
  <si>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</si>
  <si>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</si>
  <si>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</si>
  <si>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</si>
  <si>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</si>
  <si>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</si>
  <si>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</si>
  <si>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</si>
  <si>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</si>
  <si>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</si>
  <si>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</si>
  <si>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</si>
  <si>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</si>
  <si>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</si>
  <si>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</si>
  <si>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</si>
  <si>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</si>
  <si>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</si>
  <si>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</si>
  <si>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</si>
  <si>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</si>
  <si>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</si>
  <si>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</si>
  <si>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</si>
  <si>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</si>
  <si>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</si>
  <si>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</si>
  <si>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</si>
  <si>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</si>
  <si>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</si>
  <si>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</si>
  <si>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</si>
  <si>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</si>
  <si>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</si>
  <si>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</si>
  <si>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</si>
  <si>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</si>
  <si>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</si>
  <si>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</si>
  <si>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</si>
  <si>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</si>
  <si>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</si>
  <si>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</si>
  <si>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</si>
  <si>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</si>
  <si>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</si>
  <si>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</si>
  <si>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</si>
  <si>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</si>
  <si>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</si>
  <si>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</si>
  <si>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</si>
  <si>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</si>
  <si>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</si>
  <si>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</si>
  <si>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</si>
  <si>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</si>
  <si>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</si>
  <si>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</si>
  <si>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</si>
  <si>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</si>
  <si>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</si>
  <si>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</si>
  <si>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</si>
  <si>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</si>
  <si>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</si>
  <si>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</si>
  <si>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</si>
  <si>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</si>
  <si>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</si>
  <si>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</si>
  <si>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</si>
  <si>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</si>
  <si>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</si>
  <si>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</si>
  <si>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</si>
  <si>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</si>
  <si>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</si>
  <si>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</si>
  <si>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</si>
  <si>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</si>
  <si>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</si>
  <si>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</si>
  <si>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</si>
  <si>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</si>
  <si>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</si>
  <si>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</si>
  <si>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</si>
  <si>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</si>
  <si>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</si>
  <si>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</si>
  <si>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</si>
  <si>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</si>
  <si>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</si>
  <si>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</si>
  <si>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</si>
  <si>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</si>
  <si>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</si>
  <si>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</si>
  <si>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</si>
  <si>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</si>
  <si>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</si>
  <si>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</si>
  <si>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</si>
  <si>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</si>
  <si>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</si>
  <si>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</si>
  <si>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</si>
  <si>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</si>
  <si>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</si>
  <si>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</si>
  <si>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</si>
  <si>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</si>
  <si>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</si>
  <si>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</si>
  <si>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</si>
  <si>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</si>
  <si>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</si>
  <si>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</si>
  <si>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</si>
  <si>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</si>
  <si>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</si>
  <si>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</si>
  <si>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</si>
  <si>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</si>
  <si>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</si>
  <si>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</si>
  <si>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</si>
  <si>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</si>
  <si>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</si>
  <si>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</si>
  <si>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</si>
  <si>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</si>
  <si>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</si>
  <si>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</si>
  <si>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</si>
  <si>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</si>
  <si>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</si>
  <si>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</si>
  <si>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</si>
  <si>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</si>
  <si>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</si>
  <si>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</si>
  <si>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</si>
  <si>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</si>
  <si>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</si>
  <si>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</si>
  <si>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</si>
  <si>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</si>
  <si>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For Calendar Year Ending December 31, 2023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</si>
  <si>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</si>
  <si>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</si>
  <si>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</si>
  <si>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</si>
  <si>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the Calendar Year Ending December 31, 2023</t>
  </si>
  <si>
    <t>New Mexico</t>
  </si>
  <si>
    <t>I, Evelyn J Trujillo,  the president of Tierras Title LLC, being duly sworn, deposes and says that all of the income, expense and other informational items contained on the attached Schedules A through H of this named Company's Agents Statistical Report for the year ended December 31, 2023 are a full and true statement of income and expenses in accordance with the instructions provided, according to the best of my information, knowledge and belief.</t>
  </si>
  <si>
    <t>Tierras Title, LLC</t>
  </si>
  <si>
    <t>224 Cruz Alta Road, Suite I and H, Taos, NM 87571</t>
  </si>
  <si>
    <t>Evelyn Jean Trujillo</t>
  </si>
  <si>
    <t>x</t>
  </si>
  <si>
    <t>Rewards Card Income</t>
  </si>
  <si>
    <t>Reimbursed Expenses for Cancellations</t>
  </si>
  <si>
    <t>Alarm System Monitoring</t>
  </si>
  <si>
    <t>Bank Service Charges</t>
  </si>
  <si>
    <t>Computer and Internet Expenses</t>
  </si>
  <si>
    <t>Outside Labor</t>
  </si>
  <si>
    <t>Payroll Processing Fees</t>
  </si>
  <si>
    <t>Amortization Expense</t>
  </si>
  <si>
    <t>Utilities</t>
  </si>
  <si>
    <t>Contributions and Donations</t>
  </si>
  <si>
    <t>Copies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</si>
</sst>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zoomScaleNormal="100" workbookViewId="0">
      <selection activeCell="A3" sqref="A3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233</v>
      </c>
      <c r="G3"/>
    </row>
    <row r="6" spans="1:9" ht="19.5" customHeight="1" x14ac:dyDescent="0.2">
      <c r="A6" s="73" t="s">
        <v>189</v>
      </c>
      <c r="C6" s="113" t="s">
        <v>239</v>
      </c>
      <c r="D6" s="113"/>
      <c r="E6" s="113"/>
    </row>
    <row r="8" spans="1:9" ht="19.5" customHeight="1" x14ac:dyDescent="0.2">
      <c r="A8" s="73" t="s">
        <v>188</v>
      </c>
      <c r="C8" s="113" t="s">
        <v>132</v>
      </c>
      <c r="D8" s="113"/>
      <c r="E8" s="113"/>
    </row>
    <row r="12" spans="1:9" ht="69.75" customHeight="1" x14ac:dyDescent="0.2">
      <c r="A12" s="112" t="s">
        <v>240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234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tabSelected="1" zoomScaleNormal="100" workbookViewId="0">
      <selection activeCell="E36" sqref="E36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238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241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242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243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244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B'!C34</f>
        <v>316049.39</v>
      </c>
    </row>
    <row r="19" spans="3:6" x14ac:dyDescent="0.2">
      <c r="C19" s="11" t="s">
        <v>12</v>
      </c>
      <c r="D19" s="12" t="s">
        <v>165</v>
      </c>
      <c r="E19" s="46">
        <f>'Schedule B'!D34</f>
        <v>66796.930000000008</v>
      </c>
    </row>
    <row r="20" spans="3:6" s="13" customFormat="1" x14ac:dyDescent="0.2">
      <c r="C20" s="11" t="s">
        <v>13</v>
      </c>
      <c r="D20" s="12" t="s">
        <v>166</v>
      </c>
      <c r="E20" s="85">
        <f>'Schedule B'!E34</f>
        <v>249252.46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128237.64</v>
      </c>
    </row>
    <row r="22" spans="3:6" x14ac:dyDescent="0.2">
      <c r="C22" s="11" t="s">
        <v>15</v>
      </c>
      <c r="D22" s="14" t="s">
        <v>17</v>
      </c>
      <c r="E22" s="46">
        <f>SUM(E20:E21)</f>
        <v>377490.1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285743.84000000003</v>
      </c>
    </row>
    <row r="26" spans="3:6" x14ac:dyDescent="0.2">
      <c r="C26" s="11" t="s">
        <v>12</v>
      </c>
      <c r="D26" s="12" t="s">
        <v>35</v>
      </c>
      <c r="E26" s="57">
        <v>119673.1</v>
      </c>
    </row>
    <row r="27" spans="3:6" x14ac:dyDescent="0.2">
      <c r="C27" s="11" t="s">
        <v>13</v>
      </c>
      <c r="D27" s="12" t="s">
        <v>36</v>
      </c>
      <c r="E27" s="57">
        <v>79104.34</v>
      </c>
    </row>
    <row r="28" spans="3:6" x14ac:dyDescent="0.2">
      <c r="C28" s="11" t="s">
        <v>14</v>
      </c>
      <c r="D28" s="12" t="s">
        <v>37</v>
      </c>
      <c r="E28" s="57">
        <v>45636.38</v>
      </c>
    </row>
    <row r="29" spans="3:6" x14ac:dyDescent="0.2">
      <c r="C29" s="11" t="s">
        <v>15</v>
      </c>
      <c r="D29" s="12" t="s">
        <v>24</v>
      </c>
      <c r="E29" s="57">
        <v>2092.44</v>
      </c>
    </row>
    <row r="30" spans="3:6" x14ac:dyDescent="0.2">
      <c r="C30" s="11" t="s">
        <v>16</v>
      </c>
      <c r="D30" s="12" t="s">
        <v>38</v>
      </c>
      <c r="E30" s="57">
        <v>160</v>
      </c>
    </row>
    <row r="31" spans="3:6" x14ac:dyDescent="0.2">
      <c r="C31" s="11" t="s">
        <v>18</v>
      </c>
      <c r="D31" s="12" t="s">
        <v>39</v>
      </c>
      <c r="E31" s="57">
        <v>487.2</v>
      </c>
    </row>
    <row r="32" spans="3:6" x14ac:dyDescent="0.2">
      <c r="C32" s="11" t="s">
        <v>19</v>
      </c>
      <c r="D32" s="12" t="s">
        <v>40</v>
      </c>
      <c r="E32" s="57">
        <v>23705.31</v>
      </c>
    </row>
    <row r="33" spans="3:5" x14ac:dyDescent="0.2">
      <c r="C33" s="11" t="s">
        <v>20</v>
      </c>
      <c r="D33" s="12" t="s">
        <v>41</v>
      </c>
      <c r="E33" s="57">
        <v>9619.44</v>
      </c>
    </row>
    <row r="34" spans="3:5" x14ac:dyDescent="0.2">
      <c r="C34" s="11" t="s">
        <v>21</v>
      </c>
      <c r="D34" s="12" t="s">
        <v>42</v>
      </c>
      <c r="E34" s="57">
        <v>186</v>
      </c>
    </row>
    <row r="35" spans="3:5" x14ac:dyDescent="0.2">
      <c r="C35" s="11" t="s">
        <v>22</v>
      </c>
      <c r="D35" s="12" t="s">
        <v>57</v>
      </c>
      <c r="E35" s="57">
        <v>359.61</v>
      </c>
    </row>
    <row r="36" spans="3:5" x14ac:dyDescent="0.2">
      <c r="C36" s="11" t="s">
        <v>23</v>
      </c>
      <c r="D36" s="12" t="s">
        <v>58</v>
      </c>
      <c r="E36" s="57">
        <v>19202.900000000001</v>
      </c>
    </row>
    <row r="37" spans="3:5" x14ac:dyDescent="0.2">
      <c r="C37" s="11" t="s">
        <v>25</v>
      </c>
      <c r="D37" s="12" t="s">
        <v>43</v>
      </c>
      <c r="E37" s="57">
        <f>1598+560</f>
        <v>2158</v>
      </c>
    </row>
    <row r="38" spans="3:5" x14ac:dyDescent="0.2">
      <c r="C38" s="11" t="s">
        <v>26</v>
      </c>
      <c r="D38" s="12" t="s">
        <v>44</v>
      </c>
      <c r="E38" s="57"/>
    </row>
    <row r="39" spans="3:5" x14ac:dyDescent="0.2">
      <c r="C39" s="11" t="s">
        <v>27</v>
      </c>
      <c r="D39" s="12" t="s">
        <v>45</v>
      </c>
      <c r="E39" s="57">
        <v>16753.650000000001</v>
      </c>
    </row>
    <row r="40" spans="3:5" x14ac:dyDescent="0.2">
      <c r="C40" s="11" t="s">
        <v>28</v>
      </c>
      <c r="D40" s="12" t="s">
        <v>46</v>
      </c>
      <c r="E40" s="57">
        <v>987.02</v>
      </c>
    </row>
    <row r="41" spans="3:5" x14ac:dyDescent="0.2">
      <c r="C41" s="11" t="s">
        <v>29</v>
      </c>
      <c r="D41" s="12" t="s">
        <v>47</v>
      </c>
      <c r="E41" s="46">
        <f>'Schedule D'!D12</f>
        <v>8157.49</v>
      </c>
    </row>
    <row r="42" spans="3:5" x14ac:dyDescent="0.2">
      <c r="C42" s="11" t="s">
        <v>30</v>
      </c>
      <c r="D42" s="12" t="s">
        <v>48</v>
      </c>
      <c r="E42" s="57">
        <v>3775.57</v>
      </c>
    </row>
    <row r="43" spans="3:5" x14ac:dyDescent="0.2">
      <c r="C43" s="11" t="s">
        <v>31</v>
      </c>
      <c r="D43" s="12" t="s">
        <v>49</v>
      </c>
      <c r="E43" s="57">
        <f>502.37+75</f>
        <v>577.37</v>
      </c>
    </row>
    <row r="44" spans="3:5" x14ac:dyDescent="0.2">
      <c r="C44" s="11" t="s">
        <v>32</v>
      </c>
      <c r="D44" s="12" t="s">
        <v>50</v>
      </c>
      <c r="E44" s="46">
        <f>'Schedule E'!D26</f>
        <v>55607.040000000001</v>
      </c>
    </row>
    <row r="45" spans="3:5" x14ac:dyDescent="0.2">
      <c r="C45" s="11" t="s">
        <v>33</v>
      </c>
      <c r="D45" s="17" t="s">
        <v>59</v>
      </c>
      <c r="E45" s="86">
        <f>SUM(E25:E44)</f>
        <v>673986.7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-296496.59999999998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>
        <v>102</v>
      </c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>
        <v>11540.9</v>
      </c>
    </row>
    <row r="55" spans="3:5" x14ac:dyDescent="0.2">
      <c r="C55" s="11" t="s">
        <v>15</v>
      </c>
      <c r="D55" s="12" t="s">
        <v>66</v>
      </c>
      <c r="E55" s="57">
        <v>376.37</v>
      </c>
    </row>
    <row r="56" spans="3:5" x14ac:dyDescent="0.2">
      <c r="C56" s="11" t="s">
        <v>16</v>
      </c>
      <c r="D56" s="12" t="s">
        <v>67</v>
      </c>
      <c r="E56" s="57"/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125</v>
      </c>
    </row>
    <row r="60" spans="3:5" x14ac:dyDescent="0.2">
      <c r="C60" s="11" t="s">
        <v>21</v>
      </c>
      <c r="D60" s="17" t="s">
        <v>70</v>
      </c>
      <c r="E60" s="86">
        <f>SUM(E51:E59)</f>
        <v>12144.27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-308640.87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-286300.53000000003</v>
      </c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>
        <v>8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algorithmName="SHA-512" hashValue="Vq/Yst1AK5V7GvHM41CJWWzQeexUJa1qlk8RG8SiXe3oHldIfJ3TGJ7Io/qHa3gZS+At5wF4dLPdN1XRv95kAQ==" saltValue="RxI7iXxDP84TlmJ66ol7bg==" spinCount="100000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C11" sqref="C11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/>
      <c r="D11" s="50"/>
      <c r="E11" s="46">
        <f t="shared" ref="E11:E33" si="0">C11-D11</f>
        <v>0</v>
      </c>
    </row>
    <row r="12" spans="1:5" ht="14.25" customHeight="1" x14ac:dyDescent="0.2">
      <c r="B12" s="42" t="s">
        <v>237</v>
      </c>
      <c r="C12" s="52"/>
      <c r="D12" s="52"/>
      <c r="E12" s="46">
        <f>C12-D12</f>
        <v>0</v>
      </c>
    </row>
    <row r="13" spans="1:5" ht="14.25" customHeight="1" x14ac:dyDescent="0.2">
      <c r="B13" s="42" t="s">
        <v>226</v>
      </c>
      <c r="C13" s="52"/>
      <c r="D13" s="52"/>
      <c r="E13" s="46">
        <f>C13-D13</f>
        <v>0</v>
      </c>
    </row>
    <row r="14" spans="1:5" ht="14.25" customHeight="1" x14ac:dyDescent="0.2">
      <c r="B14" s="42" t="s">
        <v>227</v>
      </c>
      <c r="C14" s="52"/>
      <c r="D14" s="50"/>
      <c r="E14" s="46">
        <f>C14-D14</f>
        <v>0</v>
      </c>
    </row>
    <row r="15" spans="1:5" ht="14.25" customHeight="1" x14ac:dyDescent="0.2">
      <c r="B15" s="42" t="s">
        <v>119</v>
      </c>
      <c r="C15" s="52"/>
      <c r="D15" s="50"/>
      <c r="E15" s="46">
        <f t="shared" si="0"/>
        <v>0</v>
      </c>
    </row>
    <row r="16" spans="1:5" ht="14.25" customHeight="1" x14ac:dyDescent="0.2">
      <c r="B16" s="42" t="s">
        <v>120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235</v>
      </c>
      <c r="C17" s="52"/>
      <c r="D17" s="50"/>
      <c r="E17" s="46">
        <f>C17-D17</f>
        <v>0</v>
      </c>
    </row>
    <row r="18" spans="2:5" ht="14.25" customHeight="1" x14ac:dyDescent="0.2">
      <c r="B18" s="42" t="s">
        <v>236</v>
      </c>
      <c r="C18" s="52"/>
      <c r="D18" s="50"/>
      <c r="E18" s="46">
        <f>C18-D18</f>
        <v>0</v>
      </c>
    </row>
    <row r="19" spans="2:5" ht="14.25" customHeight="1" x14ac:dyDescent="0.2">
      <c r="B19" s="42" t="s">
        <v>121</v>
      </c>
      <c r="C19" s="52"/>
      <c r="D19" s="50"/>
      <c r="E19" s="46">
        <f t="shared" si="0"/>
        <v>0</v>
      </c>
    </row>
    <row r="20" spans="2:5" ht="14.25" customHeight="1" x14ac:dyDescent="0.2">
      <c r="B20" s="42" t="s">
        <v>228</v>
      </c>
      <c r="C20" s="52"/>
      <c r="D20" s="52"/>
      <c r="E20" s="46">
        <f t="shared" si="0"/>
        <v>0</v>
      </c>
    </row>
    <row r="21" spans="2:5" ht="14.25" customHeight="1" x14ac:dyDescent="0.2">
      <c r="B21" s="42" t="s">
        <v>122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216</v>
      </c>
      <c r="C22" s="52"/>
      <c r="D22" s="50"/>
      <c r="E22" s="46">
        <f t="shared" si="0"/>
        <v>0</v>
      </c>
    </row>
    <row r="23" spans="2:5" ht="14.25" customHeight="1" x14ac:dyDescent="0.2">
      <c r="B23" s="42" t="s">
        <v>214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217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123</v>
      </c>
      <c r="C25" s="52">
        <v>304117.44</v>
      </c>
      <c r="D25" s="50">
        <v>64410.54</v>
      </c>
      <c r="E25" s="46">
        <f>C25-D25</f>
        <v>239706.9</v>
      </c>
    </row>
    <row r="26" spans="2:5" ht="14.25" customHeight="1" x14ac:dyDescent="0.2">
      <c r="B26" s="42" t="s">
        <v>203</v>
      </c>
      <c r="C26" s="52"/>
      <c r="D26" s="50"/>
      <c r="E26" s="46">
        <f>C26-D26</f>
        <v>0</v>
      </c>
    </row>
    <row r="27" spans="2:5" ht="14.25" customHeight="1" x14ac:dyDescent="0.2">
      <c r="B27" s="42" t="s">
        <v>229</v>
      </c>
      <c r="C27" s="52"/>
      <c r="D27" s="50"/>
      <c r="E27" s="46">
        <f t="shared" si="0"/>
        <v>0</v>
      </c>
    </row>
    <row r="28" spans="2:5" ht="14.25" customHeight="1" x14ac:dyDescent="0.2">
      <c r="B28" s="42" t="s">
        <v>232</v>
      </c>
      <c r="C28" s="52">
        <v>11931.95</v>
      </c>
      <c r="D28" s="50">
        <v>2386.39</v>
      </c>
      <c r="E28" s="46">
        <f t="shared" si="0"/>
        <v>9545.5600000000013</v>
      </c>
    </row>
    <row r="29" spans="2:5" ht="14.25" customHeight="1" x14ac:dyDescent="0.2">
      <c r="B29" s="42" t="s">
        <v>124</v>
      </c>
      <c r="C29" s="52"/>
      <c r="D29" s="50"/>
      <c r="E29" s="46">
        <f>C29-D29</f>
        <v>0</v>
      </c>
    </row>
    <row r="30" spans="2:5" ht="14.25" customHeight="1" x14ac:dyDescent="0.2">
      <c r="B30" s="42" t="s">
        <v>230</v>
      </c>
      <c r="C30" s="52"/>
      <c r="D30" s="50"/>
      <c r="E30" s="46">
        <f>C30-D30</f>
        <v>0</v>
      </c>
    </row>
    <row r="31" spans="2:5" ht="14.25" customHeight="1" x14ac:dyDescent="0.2">
      <c r="B31" s="42" t="s">
        <v>231</v>
      </c>
      <c r="C31" s="52"/>
      <c r="D31" s="50"/>
      <c r="E31" s="46">
        <f>C31-D31</f>
        <v>0</v>
      </c>
    </row>
    <row r="32" spans="2:5" ht="14.25" customHeight="1" x14ac:dyDescent="0.2">
      <c r="B32" s="42" t="s">
        <v>201</v>
      </c>
      <c r="C32" s="52"/>
      <c r="D32" s="50"/>
      <c r="E32" s="46">
        <f t="shared" si="0"/>
        <v>0</v>
      </c>
    </row>
    <row r="33" spans="1:5" ht="14.25" customHeight="1" x14ac:dyDescent="0.2">
      <c r="B33" s="42" t="s">
        <v>196</v>
      </c>
      <c r="C33" s="51"/>
      <c r="D33" s="49"/>
      <c r="E33" s="46">
        <f t="shared" si="0"/>
        <v>0</v>
      </c>
    </row>
    <row r="34" spans="1:5" ht="14.25" customHeight="1" x14ac:dyDescent="0.2">
      <c r="B34" s="27" t="s">
        <v>2</v>
      </c>
      <c r="C34" s="12">
        <f>SUM(C9:C33)</f>
        <v>316049.39</v>
      </c>
      <c r="D34" s="12">
        <f>SUM(D9:D33)</f>
        <v>66796.930000000008</v>
      </c>
      <c r="E34" s="12">
        <f>SUM(E9:E33)</f>
        <v>249252.46</v>
      </c>
    </row>
    <row r="35" spans="1:5" ht="14.25" customHeight="1" x14ac:dyDescent="0.2">
      <c r="B35" s="30"/>
      <c r="C35" s="32" t="s">
        <v>79</v>
      </c>
      <c r="D35" s="32" t="s">
        <v>79</v>
      </c>
      <c r="E35" s="33" t="s">
        <v>79</v>
      </c>
    </row>
    <row r="36" spans="1:5" ht="14.25" customHeight="1" x14ac:dyDescent="0.2">
      <c r="C36" s="91" t="s">
        <v>80</v>
      </c>
      <c r="D36" s="91" t="s">
        <v>81</v>
      </c>
      <c r="E36" s="92" t="s">
        <v>82</v>
      </c>
    </row>
    <row r="37" spans="1:5" ht="14.25" customHeight="1" x14ac:dyDescent="0.2">
      <c r="A37" s="24"/>
    </row>
    <row r="38" spans="1:5" ht="14.25" customHeight="1" x14ac:dyDescent="0.2">
      <c r="A38" s="24"/>
      <c r="C38" s="93" t="s">
        <v>83</v>
      </c>
      <c r="D38" s="94">
        <f>IF(C34=0,0,D34/C34)</f>
        <v>0.21134965645717591</v>
      </c>
    </row>
    <row r="39" spans="1:5" x14ac:dyDescent="0.2">
      <c r="A39" s="24"/>
    </row>
    <row r="40" spans="1:5" ht="31.15" customHeight="1" x14ac:dyDescent="0.25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">
      <c r="A41" s="24"/>
    </row>
    <row r="42" spans="1:5" x14ac:dyDescent="0.2">
      <c r="A42" s="24"/>
    </row>
    <row r="43" spans="1:5" x14ac:dyDescent="0.2">
      <c r="A43" s="24"/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F7" sqref="F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26" t="s">
        <v>84</v>
      </c>
      <c r="E2" s="126"/>
    </row>
    <row r="3" spans="2:8" s="1" customFormat="1" ht="35.65" customHeight="1" x14ac:dyDescent="0.15">
      <c r="B3" s="2"/>
      <c r="D3" s="133" t="str">
        <f>'Schedule A'!D3</f>
        <v>For the Calendar Year Ending December 31, 2023</v>
      </c>
      <c r="E3" s="133"/>
    </row>
    <row r="4" spans="2:8" s="84" customFormat="1" ht="29.65" customHeight="1" x14ac:dyDescent="0.2">
      <c r="C4" s="83"/>
      <c r="D4" s="134"/>
      <c r="E4" s="134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29" t="s">
        <v>3</v>
      </c>
      <c r="E6" s="130"/>
      <c r="F6" s="56">
        <v>115105.91</v>
      </c>
    </row>
    <row r="7" spans="2:8" ht="14.25" customHeight="1" x14ac:dyDescent="0.2">
      <c r="C7" s="37" t="s">
        <v>12</v>
      </c>
      <c r="D7" s="131" t="s">
        <v>4</v>
      </c>
      <c r="E7" s="132"/>
      <c r="F7" s="57">
        <v>4175.08</v>
      </c>
    </row>
    <row r="8" spans="2:8" ht="14.25" customHeight="1" x14ac:dyDescent="0.2">
      <c r="C8" s="37" t="s">
        <v>13</v>
      </c>
      <c r="D8" s="131" t="s">
        <v>5</v>
      </c>
      <c r="E8" s="132"/>
      <c r="F8" s="57">
        <v>-725</v>
      </c>
    </row>
    <row r="9" spans="2:8" s="13" customFormat="1" ht="14.25" customHeight="1" x14ac:dyDescent="0.2">
      <c r="C9" s="37" t="s">
        <v>14</v>
      </c>
      <c r="D9" s="131" t="s">
        <v>6</v>
      </c>
      <c r="E9" s="132"/>
      <c r="F9" s="57"/>
      <c r="G9" s="6"/>
      <c r="H9" s="6"/>
    </row>
    <row r="10" spans="2:8" ht="14.25" customHeight="1" x14ac:dyDescent="0.2">
      <c r="C10" s="37" t="s">
        <v>15</v>
      </c>
      <c r="D10" s="131" t="s">
        <v>7</v>
      </c>
      <c r="E10" s="132"/>
      <c r="F10" s="57">
        <v>1930.56</v>
      </c>
    </row>
    <row r="11" spans="2:8" ht="14.25" customHeight="1" x14ac:dyDescent="0.2">
      <c r="C11" s="37" t="s">
        <v>16</v>
      </c>
      <c r="D11" s="131" t="s">
        <v>8</v>
      </c>
      <c r="E11" s="132"/>
      <c r="F11" s="57"/>
    </row>
    <row r="12" spans="2:8" ht="14.25" customHeight="1" x14ac:dyDescent="0.2">
      <c r="D12" s="135"/>
      <c r="E12" s="135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9" t="s">
        <v>245</v>
      </c>
      <c r="E14" s="140"/>
      <c r="F14" s="56">
        <v>800</v>
      </c>
    </row>
    <row r="15" spans="2:8" ht="14.25" customHeight="1" x14ac:dyDescent="0.2">
      <c r="C15" s="37" t="s">
        <v>19</v>
      </c>
      <c r="D15" s="127" t="s">
        <v>246</v>
      </c>
      <c r="E15" s="128"/>
      <c r="F15" s="57">
        <v>6951.09</v>
      </c>
    </row>
    <row r="16" spans="2:8" ht="14.25" customHeight="1" x14ac:dyDescent="0.2">
      <c r="C16" s="37" t="s">
        <v>20</v>
      </c>
      <c r="D16" s="127"/>
      <c r="E16" s="128"/>
      <c r="F16" s="57"/>
    </row>
    <row r="17" spans="2:7" ht="14.25" customHeight="1" x14ac:dyDescent="0.2">
      <c r="C17" s="37" t="s">
        <v>21</v>
      </c>
      <c r="D17" s="127"/>
      <c r="E17" s="128"/>
      <c r="F17" s="57"/>
    </row>
    <row r="18" spans="2:7" ht="14.25" customHeight="1" x14ac:dyDescent="0.2">
      <c r="C18" s="37" t="s">
        <v>22</v>
      </c>
      <c r="D18" s="127"/>
      <c r="E18" s="128"/>
      <c r="F18" s="57"/>
    </row>
    <row r="19" spans="2:7" ht="14.25" customHeight="1" x14ac:dyDescent="0.2">
      <c r="C19" s="37" t="s">
        <v>23</v>
      </c>
      <c r="D19" s="127"/>
      <c r="E19" s="128"/>
      <c r="F19" s="57"/>
    </row>
    <row r="20" spans="2:7" ht="14.25" customHeight="1" x14ac:dyDescent="0.2">
      <c r="C20" s="37" t="s">
        <v>25</v>
      </c>
      <c r="D20" s="127"/>
      <c r="E20" s="128"/>
      <c r="F20" s="57"/>
    </row>
    <row r="21" spans="2:7" ht="14.25" customHeight="1" x14ac:dyDescent="0.2">
      <c r="C21" s="37" t="s">
        <v>26</v>
      </c>
      <c r="D21" s="127"/>
      <c r="E21" s="128"/>
      <c r="F21" s="57"/>
    </row>
    <row r="22" spans="2:7" ht="14.25" customHeight="1" x14ac:dyDescent="0.2">
      <c r="C22" s="37" t="s">
        <v>27</v>
      </c>
      <c r="D22" s="127"/>
      <c r="E22" s="128"/>
      <c r="F22" s="57"/>
    </row>
    <row r="23" spans="2:7" ht="14.25" customHeight="1" x14ac:dyDescent="0.2">
      <c r="C23" s="37" t="s">
        <v>28</v>
      </c>
      <c r="D23" s="127"/>
      <c r="E23" s="128"/>
      <c r="F23" s="57"/>
    </row>
    <row r="24" spans="2:7" ht="14.25" customHeight="1" x14ac:dyDescent="0.2">
      <c r="C24" s="37" t="s">
        <v>29</v>
      </c>
      <c r="D24" s="127"/>
      <c r="E24" s="128"/>
      <c r="F24" s="57"/>
    </row>
    <row r="25" spans="2:7" ht="14.25" customHeight="1" x14ac:dyDescent="0.2">
      <c r="C25" s="37" t="s">
        <v>30</v>
      </c>
      <c r="D25" s="127"/>
      <c r="E25" s="128"/>
      <c r="F25" s="57"/>
    </row>
    <row r="26" spans="2:7" ht="14.25" customHeight="1" x14ac:dyDescent="0.2">
      <c r="C26" s="37" t="s">
        <v>31</v>
      </c>
      <c r="D26" s="127"/>
      <c r="E26" s="128"/>
      <c r="F26" s="57"/>
    </row>
    <row r="27" spans="2:7" ht="14.25" customHeight="1" x14ac:dyDescent="0.2">
      <c r="B27"/>
      <c r="C27"/>
      <c r="D27" s="136"/>
      <c r="E27" s="136"/>
      <c r="F27"/>
      <c r="G27"/>
    </row>
    <row r="28" spans="2:7" ht="14.25" customHeight="1" x14ac:dyDescent="0.2">
      <c r="C28" s="95"/>
      <c r="D28" s="131" t="s">
        <v>180</v>
      </c>
      <c r="E28" s="132"/>
      <c r="F28" s="46">
        <f>SUM(F6:F26)</f>
        <v>128237.64</v>
      </c>
    </row>
    <row r="29" spans="2:7" x14ac:dyDescent="0.2">
      <c r="B29" s="24"/>
      <c r="D29" s="137"/>
      <c r="E29" s="137"/>
    </row>
    <row r="30" spans="2:7" x14ac:dyDescent="0.2">
      <c r="B30" s="24"/>
      <c r="D30" s="138"/>
      <c r="E30" s="138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21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2100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6" sqref="D6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>
        <v>2550.04</v>
      </c>
    </row>
    <row r="7" spans="1:5" ht="15" customHeight="1" x14ac:dyDescent="0.2">
      <c r="B7" s="37" t="s">
        <v>12</v>
      </c>
      <c r="C7" s="12" t="s">
        <v>88</v>
      </c>
      <c r="D7" s="57"/>
    </row>
    <row r="8" spans="1:5" ht="15" customHeight="1" x14ac:dyDescent="0.2">
      <c r="B8" s="37" t="s">
        <v>13</v>
      </c>
      <c r="C8" s="12" t="s">
        <v>89</v>
      </c>
      <c r="D8" s="57"/>
    </row>
    <row r="9" spans="1:5" s="13" customFormat="1" ht="15" customHeight="1" x14ac:dyDescent="0.2">
      <c r="B9" s="37" t="s">
        <v>14</v>
      </c>
      <c r="C9" s="12" t="s">
        <v>90</v>
      </c>
      <c r="D9" s="57"/>
      <c r="E9" s="6"/>
    </row>
    <row r="10" spans="1:5" ht="15" customHeight="1" x14ac:dyDescent="0.2">
      <c r="B10" s="37" t="s">
        <v>15</v>
      </c>
      <c r="C10" s="12" t="s">
        <v>91</v>
      </c>
      <c r="D10" s="57">
        <v>5607.45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8157.49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zoomScaleNormal="100" workbookViewId="0">
      <selection activeCell="C10" sqref="C10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2023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247</v>
      </c>
      <c r="D6" s="56">
        <v>387.3</v>
      </c>
    </row>
    <row r="7" spans="1:4" x14ac:dyDescent="0.2">
      <c r="B7" s="36" t="s">
        <v>12</v>
      </c>
      <c r="C7" s="60" t="s">
        <v>248</v>
      </c>
      <c r="D7" s="56">
        <v>1803.4</v>
      </c>
    </row>
    <row r="8" spans="1:4" x14ac:dyDescent="0.2">
      <c r="B8" s="36" t="s">
        <v>13</v>
      </c>
      <c r="C8" s="60" t="s">
        <v>249</v>
      </c>
      <c r="D8" s="56">
        <v>18821.91</v>
      </c>
    </row>
    <row r="9" spans="1:4" x14ac:dyDescent="0.2">
      <c r="B9" s="36" t="s">
        <v>14</v>
      </c>
      <c r="C9" s="60" t="s">
        <v>250</v>
      </c>
      <c r="D9" s="56">
        <v>5090</v>
      </c>
    </row>
    <row r="10" spans="1:4" x14ac:dyDescent="0.2">
      <c r="B10" s="36" t="s">
        <v>15</v>
      </c>
      <c r="C10" s="60" t="s">
        <v>251</v>
      </c>
      <c r="D10" s="56">
        <v>6081.83</v>
      </c>
    </row>
    <row r="11" spans="1:4" x14ac:dyDescent="0.2">
      <c r="B11" s="36" t="s">
        <v>16</v>
      </c>
      <c r="C11" s="60" t="s">
        <v>252</v>
      </c>
      <c r="D11" s="56">
        <v>16803</v>
      </c>
    </row>
    <row r="12" spans="1:4" x14ac:dyDescent="0.2">
      <c r="B12" s="36" t="s">
        <v>18</v>
      </c>
      <c r="C12" s="60" t="s">
        <v>253</v>
      </c>
      <c r="D12" s="56">
        <v>4014.7</v>
      </c>
    </row>
    <row r="13" spans="1:4" x14ac:dyDescent="0.2">
      <c r="B13" s="36" t="s">
        <v>19</v>
      </c>
      <c r="C13" s="60" t="s">
        <v>255</v>
      </c>
      <c r="D13" s="56">
        <v>2604.9</v>
      </c>
    </row>
    <row r="14" spans="1:4" x14ac:dyDescent="0.2">
      <c r="B14" s="36" t="s">
        <v>20</v>
      </c>
      <c r="C14" s="60"/>
      <c r="D14" s="56"/>
    </row>
    <row r="15" spans="1:4" x14ac:dyDescent="0.2">
      <c r="B15" s="36" t="s">
        <v>21</v>
      </c>
      <c r="C15" s="60"/>
      <c r="D15" s="56"/>
    </row>
    <row r="16" spans="1:4" x14ac:dyDescent="0.2">
      <c r="B16" s="36" t="s">
        <v>22</v>
      </c>
      <c r="C16" s="60"/>
      <c r="D16" s="56"/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55607.040000000001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 t="s">
        <v>254</v>
      </c>
      <c r="D29" s="56">
        <v>125</v>
      </c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125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A14" sqref="A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2023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zoomScaleNormal="100" workbookViewId="0">
      <selection activeCell="C36" sqref="C36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/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/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/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/>
      <c r="D32"/>
      <c r="E32"/>
    </row>
    <row r="33" spans="1:5" ht="15.75" customHeight="1" x14ac:dyDescent="0.2">
      <c r="B33" s="43" t="s">
        <v>142</v>
      </c>
      <c r="C33" s="56"/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>
        <v>316049.39</v>
      </c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/>
      <c r="D39"/>
      <c r="E39"/>
    </row>
    <row r="40" spans="1:5" ht="15.75" customHeight="1" x14ac:dyDescent="0.2">
      <c r="A40"/>
      <c r="B40" s="42" t="s">
        <v>163</v>
      </c>
      <c r="C40" s="46">
        <f>SUM(C7:C39)</f>
        <v>316049.39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B'!C34</f>
        <v>316049.39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zoomScaleNormal="100" workbookViewId="0">
      <selection activeCell="B10" sqref="B10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2023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243</v>
      </c>
      <c r="C8" s="65">
        <v>1</v>
      </c>
      <c r="D8" s="59" t="s">
        <v>110</v>
      </c>
      <c r="E8"/>
    </row>
    <row r="9" spans="1:5" x14ac:dyDescent="0.2">
      <c r="B9" s="63"/>
      <c r="C9" s="66"/>
      <c r="D9" s="60"/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2024-05-08T18:33:57Z</cp:lastPrinted>
  <dcterms:created xsi:type="dcterms:W3CDTF">2000-09-18T16:48:49Z</dcterms:created>
  <dcterms:modified xsi:type="dcterms:W3CDTF">2024-07-13T22:23:04Z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