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8CE81B2B-B79B-4AFC-9FFD-BD0DD73A6259}\"/>
    </mc:Choice>
  </mc:AlternateContent>
  <xr:revisionPtr revIDLastSave="0" documentId="13_ncr:1_{EA68E47B-8547-4127-85B0-3B03A4BB9F0E}" xr6:coauthVersionLast="47" xr6:coauthVersionMax="47" xr10:uidLastSave="{00000000-0000-0000-0000-000000000000}"/>
  <bookViews>
    <workbookView xWindow="38280" yWindow="-120" windowWidth="38640" windowHeight="21240" tabRatio="777" activeTab="1" xr2:uid="{00000000-000D-0000-FFFF-FFFF00000000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9" l="1"/>
  <c r="C21" i="16"/>
  <c r="C22" i="16" s="1"/>
  <c r="E30" i="10"/>
  <c r="D34" i="10"/>
  <c r="E19" i="9" s="1"/>
  <c r="C34" i="10"/>
  <c r="E16" i="10"/>
  <c r="E31" i="10"/>
  <c r="E29" i="10"/>
  <c r="E13" i="10"/>
  <c r="E12" i="10"/>
  <c r="E22" i="10"/>
  <c r="C2" i="16"/>
  <c r="C3" i="15"/>
  <c r="C40" i="15"/>
  <c r="B2" i="14"/>
  <c r="C20" i="14"/>
  <c r="C3" i="13"/>
  <c r="D26" i="13"/>
  <c r="E44" i="9" s="1"/>
  <c r="D49" i="13"/>
  <c r="E59" i="9" s="1"/>
  <c r="E60" i="9" s="1"/>
  <c r="C3" i="12"/>
  <c r="D12" i="12"/>
  <c r="E41" i="9" s="1"/>
  <c r="D3" i="11"/>
  <c r="F28" i="11"/>
  <c r="E21" i="9" s="1"/>
  <c r="E33" i="11"/>
  <c r="C3" i="10"/>
  <c r="E9" i="10"/>
  <c r="E10" i="10"/>
  <c r="E11" i="10"/>
  <c r="E14" i="10"/>
  <c r="E15" i="10"/>
  <c r="E17" i="10"/>
  <c r="E18" i="10"/>
  <c r="E19" i="10"/>
  <c r="E20" i="10"/>
  <c r="E21" i="10"/>
  <c r="E23" i="10"/>
  <c r="E24" i="10"/>
  <c r="E25" i="10"/>
  <c r="E26" i="10"/>
  <c r="E27" i="10"/>
  <c r="E28" i="10"/>
  <c r="E32" i="10"/>
  <c r="E33" i="10"/>
  <c r="E34" i="10" l="1"/>
  <c r="E20" i="9" s="1"/>
  <c r="E22" i="9" s="1"/>
  <c r="D38" i="10"/>
  <c r="B40" i="10" s="1"/>
  <c r="E45" i="9"/>
  <c r="E18" i="9"/>
  <c r="C42" i="15"/>
  <c r="C43" i="15" s="1"/>
  <c r="A70" i="9" s="1"/>
  <c r="E48" i="9" l="1"/>
  <c r="E63" i="9" s="1"/>
</calcChain>
</file>

<file path=xl/sharedStrings.xml><?xml version="1.0" encoding="utf-8"?>
<sst xmlns="http://schemas.openxmlformats.org/spreadsheetml/2006/main" count="399" uniqueCount="277">
  <si>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</si>
  <si>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</si>
  <si>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</si>
  <si>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</si>
  <si>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</si>
  <si>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</si>
  <si>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</si>
  <si>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</si>
  <si>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</si>
  <si>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</si>
  <si>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</si>
  <si>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</si>
  <si>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</si>
  <si>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</si>
  <si>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</si>
  <si>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</si>
  <si>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</si>
  <si>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</si>
  <si>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</si>
  <si>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</si>
  <si>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</si>
  <si>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</si>
  <si>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</si>
  <si>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</si>
  <si>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</si>
  <si>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</si>
  <si>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</si>
  <si>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</si>
  <si>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</si>
  <si>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</si>
  <si>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</si>
  <si>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</si>
  <si>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</si>
  <si>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</si>
  <si>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</si>
  <si>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</si>
  <si>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</si>
  <si>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</si>
  <si>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</si>
  <si>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</si>
  <si>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</si>
  <si>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</si>
  <si>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</si>
  <si>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</si>
  <si>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</si>
  <si>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</si>
  <si>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</si>
  <si>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</si>
  <si>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</si>
  <si>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</si>
  <si>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</si>
  <si>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</si>
  <si>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</si>
  <si>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</si>
  <si>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</si>
  <si>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</si>
  <si>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</si>
  <si>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</si>
  <si>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</si>
  <si>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</si>
  <si>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</si>
  <si>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</si>
  <si>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</si>
  <si>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</si>
  <si>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</si>
  <si>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</si>
  <si>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</si>
  <si>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</si>
  <si>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</si>
  <si>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</si>
  <si>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</si>
  <si>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</si>
  <si>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</si>
  <si>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</si>
  <si>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</si>
  <si>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</si>
  <si>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</si>
  <si>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</si>
  <si>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</si>
  <si>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</si>
  <si>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</si>
  <si>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</si>
  <si>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</si>
  <si>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</si>
  <si>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</si>
  <si>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</si>
  <si>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</si>
  <si>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</si>
  <si>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</si>
  <si>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</si>
  <si>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</si>
  <si>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</si>
  <si>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</si>
  <si>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</si>
  <si>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</si>
  <si>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</si>
  <si>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</si>
  <si>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</si>
  <si>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</si>
  <si>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</si>
  <si>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</si>
  <si>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</si>
  <si>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</si>
  <si>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</si>
  <si>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</si>
  <si>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</si>
  <si>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</si>
  <si>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</si>
  <si>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</si>
  <si>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</si>
  <si>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</si>
  <si>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</si>
  <si>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</si>
  <si>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</si>
  <si>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</si>
  <si>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</si>
  <si>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</si>
  <si>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</si>
  <si>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</si>
  <si>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</si>
  <si>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</si>
  <si>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</si>
  <si>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</si>
  <si>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</si>
  <si>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</si>
  <si>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</si>
  <si>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</si>
  <si>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</si>
  <si>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</si>
  <si>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</si>
  <si>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</si>
  <si>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</si>
  <si>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</si>
  <si>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</si>
  <si>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</si>
  <si>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</si>
  <si>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</si>
  <si>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</si>
  <si>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</si>
  <si>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</si>
  <si>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</si>
  <si>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</si>
  <si>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</si>
  <si>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</si>
  <si>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</si>
  <si>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</si>
  <si>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</si>
  <si>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</si>
  <si>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</si>
  <si>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</si>
  <si>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</si>
  <si>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</si>
  <si>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</si>
  <si>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</si>
  <si>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</si>
  <si>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</si>
  <si>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</si>
  <si>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</si>
  <si>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</si>
  <si>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</si>
  <si>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</si>
  <si>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</si>
  <si>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</si>
  <si>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</si>
  <si>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</si>
  <si>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</si>
  <si>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</si>
  <si>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</si>
  <si>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</si>
  <si>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</si>
  <si>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</si>
  <si>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</si>
  <si>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</si>
  <si>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</si>
  <si>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</si>
  <si>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</si>
  <si>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</si>
  <si>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</si>
  <si>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</si>
  <si>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</si>
  <si>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</si>
  <si>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</si>
  <si>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</si>
  <si>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</si>
  <si>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</si>
  <si>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</si>
  <si>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</si>
  <si>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</si>
  <si>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</si>
  <si>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</si>
  <si>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</si>
  <si>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</si>
  <si>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</si>
  <si>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</si>
  <si>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</si>
  <si>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</si>
  <si>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</si>
  <si>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>EnTitle Insurance Company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</si>
  <si>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</si>
  <si>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</si>
  <si>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</si>
  <si>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</si>
  <si>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</si>
  <si>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</si>
  <si>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</si>
  <si>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</si>
  <si>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</si>
  <si>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</si>
  <si>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</si>
  <si>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</si>
  <si>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</si>
  <si>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</si>
  <si>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</si>
  <si>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</si>
  <si>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</si>
  <si>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North American Title Insurance Company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</si>
  <si>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</si>
  <si>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</si>
  <si>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</si>
  <si>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</si>
  <si>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</si>
  <si>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</si>
  <si>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</si>
  <si>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</si>
  <si>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</si>
  <si>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</si>
  <si>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</si>
  <si>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</si>
  <si>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</si>
  <si>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</si>
  <si>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</si>
  <si>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</si>
  <si>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US National Title Insurance Company</t>
  </si>
  <si>
    <t>Westcor Land Title Insurance Company</t>
  </si>
  <si>
    <t>Stewart Title Guaranty Company</t>
  </si>
  <si>
    <t>Dakota Homestead Title Insurance Company</t>
  </si>
  <si>
    <t>For Calendar Year Ending December 31, 2022</t>
  </si>
  <si>
    <t>I, ______________________, the ________________(job position) of______________(name of Company), being duly sworn, deposes and says that all of the income, expense and other informational items contained on the attached Schedules A through H of this named Company's Agents Statistical Report for the year ended December 31, 2022 are a full and true statement of income and expenses in accordance with the instructions provided, according to the best of my information, knowledge and belief.</t>
  </si>
  <si>
    <r>
      <t xml:space="preserve">SUBSCRIBED AND SWORN BEFORE ME </t>
    </r>
    <r>
      <rPr>
        <sz val="10"/>
        <rFont val="Arial"/>
        <family val="2"/>
      </rPr>
      <t>this _____day of _______________, 2023.</t>
    </r>
  </si>
  <si>
    <t>For the Calendar Year Ending December 31, 2022</t>
  </si>
  <si>
    <t>PENNSYLVANIA</t>
  </si>
  <si>
    <t>DELAWARE</t>
  </si>
  <si>
    <t>THOMAS O'DONNELL</t>
  </si>
  <si>
    <t>2 VETERANS SQUARE, MEDIA, PA 19063</t>
  </si>
  <si>
    <t>THOMAS ODONNELL</t>
  </si>
  <si>
    <t>X</t>
  </si>
  <si>
    <t xml:space="preserve">CLOSING FEE EXPENSE </t>
  </si>
  <si>
    <t>RECORDING EXPENSE</t>
  </si>
  <si>
    <t>PRE AND POST CONTRACT WORK</t>
  </si>
  <si>
    <t>ADMINISTRATIVE FEE</t>
  </si>
  <si>
    <t>DUES &amp; SUBSCRIPTIONS</t>
  </si>
  <si>
    <t>MISCELLANEOUS EXPENSE</t>
  </si>
  <si>
    <t>PROFESSIONAL FEES OTHER</t>
  </si>
  <si>
    <t>POSTAGE AND COURIER FEES</t>
  </si>
  <si>
    <t>PREMISES COSTS</t>
  </si>
  <si>
    <t>SEARCH &amp; ESCROW EXPENSE</t>
  </si>
  <si>
    <t>CERTIFICATION FEES</t>
  </si>
  <si>
    <t>TECHNOLOGY EXPENSE</t>
  </si>
  <si>
    <t>MISCELLANEOUS INCOME</t>
  </si>
  <si>
    <t>TITLE ABSTRACT CO OF PA 2 VETERANS SQUARE MEDIA PA</t>
  </si>
  <si>
    <t>PARTNER</t>
  </si>
  <si>
    <t>Title Abstract Co. of PA</t>
  </si>
  <si>
    <t>TITLE ALLIANCE ADVANTAGE, LLC</t>
  </si>
  <si>
    <t>NM 505 Partners, LLC</t>
  </si>
  <si>
    <t>Navarro Real Estate, Inc. (Jeremy Navarro)</t>
  </si>
  <si>
    <t>Gina Maes</t>
  </si>
  <si>
    <t>Carina Cozby</t>
  </si>
  <si>
    <t>Thomas Gallegos</t>
  </si>
  <si>
    <t>Katey Taylor Real Estate Services (Katey Taylor)</t>
  </si>
  <si>
    <t>Joshua Talamante</t>
  </si>
  <si>
    <t>Diversified Realty Five, Inc. (Patricia Field)</t>
  </si>
  <si>
    <t>Thomas A. Schubert, LLC (Thomas Schubert)</t>
  </si>
  <si>
    <t>Todd Havens</t>
  </si>
  <si>
    <t>l Bella &amp; Associates, LLC (Minerva Rivas)</t>
  </si>
  <si>
    <t>NBL Investment Trust (Nysha Lynn Livingston)</t>
  </si>
  <si>
    <t>All Others</t>
  </si>
  <si>
    <t>6711 LLC 6711 ACADEMY RD NE STE B ALBUQUERQUE NM 87109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</si>
</sst>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Alignment="1">
      <alignment wrapText="1"/>
    </xf>
    <xf numFmtId="37" fontId="6" fillId="0" borderId="0" xfId="2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8" fillId="0" borderId="0" xfId="0" applyFont="1" applyAlignment="1">
      <alignment horizontal="center" wrapText="1"/>
    </xf>
    <xf numFmtId="37" fontId="3" fillId="0" borderId="0" xfId="0" applyFont="1" applyAlignment="1">
      <alignment horizontal="center" vertic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3">
    <cellStyle name="Currency" xfId="1" builtinId="4"/>
    <cellStyle name="Normal" xfId="0" builtinId="0"/>
    <cellStyle name="Normal_NM Title Insurance - Agents Statistical Report 2006" xfId="2" xr:uid="{00000000-0005-0000-0000-000002000000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I26"/>
  <sheetViews>
    <sheetView zoomScaleNormal="100" workbookViewId="0">
      <selection activeCell="C17" sqref="C17:G17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51</v>
      </c>
      <c r="G1"/>
    </row>
    <row r="2" spans="1:9" s="1" customFormat="1" ht="35.65" customHeight="1" x14ac:dyDescent="0.15">
      <c r="E2" s="4" t="s">
        <v>190</v>
      </c>
      <c r="G2"/>
    </row>
    <row r="3" spans="1:9" s="1" customFormat="1" ht="35.65" customHeight="1" x14ac:dyDescent="0.15">
      <c r="E3" s="72" t="s">
        <v>236</v>
      </c>
      <c r="G3"/>
    </row>
    <row r="6" spans="1:9" ht="19.5" customHeight="1" x14ac:dyDescent="0.2">
      <c r="A6" s="73" t="s">
        <v>189</v>
      </c>
      <c r="C6" s="113" t="s">
        <v>240</v>
      </c>
      <c r="D6" s="113"/>
      <c r="E6" s="113"/>
    </row>
    <row r="8" spans="1:9" ht="19.5" customHeight="1" x14ac:dyDescent="0.2">
      <c r="A8" s="73" t="s">
        <v>188</v>
      </c>
      <c r="C8" s="113" t="s">
        <v>241</v>
      </c>
      <c r="D8" s="113"/>
      <c r="E8" s="113"/>
    </row>
    <row r="12" spans="1:9" ht="69.75" customHeight="1" x14ac:dyDescent="0.2">
      <c r="A12" s="112" t="s">
        <v>237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 t="s">
        <v>242</v>
      </c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187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238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191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192</v>
      </c>
    </row>
  </sheetData>
  <sheetProtection password="DF44" sheet="1"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F215"/>
  <sheetViews>
    <sheetView tabSelected="1" zoomScaleNormal="100" workbookViewId="0">
      <selection activeCell="A70" sqref="A70:F70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51</v>
      </c>
    </row>
    <row r="2" spans="1:5" s="1" customFormat="1" ht="35.65" customHeight="1" x14ac:dyDescent="0.15">
      <c r="B2" s="2"/>
      <c r="D2" s="4" t="s">
        <v>53</v>
      </c>
    </row>
    <row r="3" spans="1:5" s="1" customFormat="1" ht="35.65" customHeight="1" x14ac:dyDescent="0.15">
      <c r="B3" s="2"/>
      <c r="D3" s="78" t="s">
        <v>239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0</v>
      </c>
      <c r="D5" s="116" t="s">
        <v>262</v>
      </c>
      <c r="E5" s="116"/>
    </row>
    <row r="6" spans="1:5" s="1" customFormat="1" ht="13.15" customHeight="1" x14ac:dyDescent="0.15">
      <c r="B6" s="2"/>
      <c r="C6" s="79" t="s">
        <v>1</v>
      </c>
      <c r="D6" s="116" t="s">
        <v>243</v>
      </c>
      <c r="E6" s="116"/>
    </row>
    <row r="7" spans="1:5" s="1" customFormat="1" ht="13.15" customHeight="1" x14ac:dyDescent="0.15">
      <c r="B7" s="2"/>
      <c r="C7" s="79" t="s">
        <v>52</v>
      </c>
      <c r="D7" s="116" t="s">
        <v>244</v>
      </c>
      <c r="E7" s="116"/>
    </row>
    <row r="8" spans="1:5" s="1" customFormat="1" ht="19.899999999999999" customHeight="1" x14ac:dyDescent="0.15">
      <c r="A8" s="80" t="s">
        <v>54</v>
      </c>
      <c r="B8" s="79"/>
    </row>
    <row r="9" spans="1:5" s="1" customFormat="1" ht="16.899999999999999" customHeight="1" x14ac:dyDescent="0.2">
      <c r="A9" s="58" t="s">
        <v>245</v>
      </c>
      <c r="B9" s="81" t="s">
        <v>198</v>
      </c>
    </row>
    <row r="10" spans="1:5" s="1" customFormat="1" ht="18" x14ac:dyDescent="0.15">
      <c r="A10" s="2"/>
      <c r="B10" s="82" t="s">
        <v>224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199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200</v>
      </c>
    </row>
    <row r="15" spans="1:5" s="1" customFormat="1" ht="16.899999999999999" customHeight="1" x14ac:dyDescent="0.15">
      <c r="A15" s="77"/>
      <c r="B15" s="82" t="s">
        <v>201</v>
      </c>
    </row>
    <row r="16" spans="1:5" s="84" customFormat="1" ht="29.65" customHeight="1" x14ac:dyDescent="0.2">
      <c r="C16" s="83"/>
    </row>
    <row r="17" spans="3:6" x14ac:dyDescent="0.2">
      <c r="C17" s="7" t="s">
        <v>10</v>
      </c>
      <c r="D17" s="8"/>
      <c r="E17" s="26"/>
    </row>
    <row r="18" spans="3:6" x14ac:dyDescent="0.2">
      <c r="C18" s="9" t="s">
        <v>11</v>
      </c>
      <c r="D18" s="10" t="s">
        <v>164</v>
      </c>
      <c r="E18" s="85">
        <f>'Schedule B'!C34</f>
        <v>312676</v>
      </c>
    </row>
    <row r="19" spans="3:6" x14ac:dyDescent="0.2">
      <c r="C19" s="11" t="s">
        <v>12</v>
      </c>
      <c r="D19" s="12" t="s">
        <v>165</v>
      </c>
      <c r="E19" s="46">
        <f>'Schedule B'!D34</f>
        <v>62535</v>
      </c>
    </row>
    <row r="20" spans="3:6" s="13" customFormat="1" x14ac:dyDescent="0.2">
      <c r="C20" s="11" t="s">
        <v>13</v>
      </c>
      <c r="D20" s="12" t="s">
        <v>166</v>
      </c>
      <c r="E20" s="85">
        <f>'Schedule B'!E34</f>
        <v>250141</v>
      </c>
      <c r="F20" s="6"/>
    </row>
    <row r="21" spans="3:6" x14ac:dyDescent="0.2">
      <c r="C21" s="11" t="s">
        <v>14</v>
      </c>
      <c r="D21" s="12" t="s">
        <v>55</v>
      </c>
      <c r="E21" s="46">
        <f>'Schedule C'!F28</f>
        <v>146639</v>
      </c>
    </row>
    <row r="22" spans="3:6" x14ac:dyDescent="0.2">
      <c r="C22" s="11" t="s">
        <v>15</v>
      </c>
      <c r="D22" s="14" t="s">
        <v>17</v>
      </c>
      <c r="E22" s="46">
        <f>SUM(E20:E21)</f>
        <v>396780</v>
      </c>
    </row>
    <row r="23" spans="3:6" x14ac:dyDescent="0.2">
      <c r="D23" s="15"/>
    </row>
    <row r="24" spans="3:6" x14ac:dyDescent="0.2">
      <c r="C24" s="16" t="s">
        <v>56</v>
      </c>
      <c r="D24" s="8"/>
      <c r="E24" s="68"/>
    </row>
    <row r="25" spans="3:6" x14ac:dyDescent="0.2">
      <c r="C25" s="9" t="s">
        <v>11</v>
      </c>
      <c r="D25" s="10" t="s">
        <v>34</v>
      </c>
      <c r="E25" s="56">
        <v>190965</v>
      </c>
    </row>
    <row r="26" spans="3:6" x14ac:dyDescent="0.2">
      <c r="C26" s="11" t="s">
        <v>12</v>
      </c>
      <c r="D26" s="12" t="s">
        <v>35</v>
      </c>
      <c r="E26" s="57">
        <v>0</v>
      </c>
    </row>
    <row r="27" spans="3:6" x14ac:dyDescent="0.2">
      <c r="C27" s="11" t="s">
        <v>13</v>
      </c>
      <c r="D27" s="12" t="s">
        <v>36</v>
      </c>
      <c r="E27" s="57">
        <f>13466+14994</f>
        <v>28460</v>
      </c>
    </row>
    <row r="28" spans="3:6" x14ac:dyDescent="0.2">
      <c r="C28" s="11" t="s">
        <v>14</v>
      </c>
      <c r="D28" s="12" t="s">
        <v>37</v>
      </c>
      <c r="E28" s="57">
        <v>48080</v>
      </c>
    </row>
    <row r="29" spans="3:6" x14ac:dyDescent="0.2">
      <c r="C29" s="11" t="s">
        <v>15</v>
      </c>
      <c r="D29" s="12" t="s">
        <v>24</v>
      </c>
      <c r="E29" s="57">
        <v>3145</v>
      </c>
    </row>
    <row r="30" spans="3:6" x14ac:dyDescent="0.2">
      <c r="C30" s="11" t="s">
        <v>16</v>
      </c>
      <c r="D30" s="12" t="s">
        <v>38</v>
      </c>
      <c r="E30" s="57">
        <v>8000</v>
      </c>
    </row>
    <row r="31" spans="3:6" x14ac:dyDescent="0.2">
      <c r="C31" s="11" t="s">
        <v>18</v>
      </c>
      <c r="D31" s="12" t="s">
        <v>39</v>
      </c>
      <c r="E31" s="57">
        <v>15680</v>
      </c>
    </row>
    <row r="32" spans="3:6" x14ac:dyDescent="0.2">
      <c r="C32" s="11" t="s">
        <v>19</v>
      </c>
      <c r="D32" s="12" t="s">
        <v>40</v>
      </c>
      <c r="E32" s="57">
        <v>84859</v>
      </c>
    </row>
    <row r="33" spans="3:5" x14ac:dyDescent="0.2">
      <c r="C33" s="11" t="s">
        <v>20</v>
      </c>
      <c r="D33" s="12" t="s">
        <v>41</v>
      </c>
      <c r="E33" s="57">
        <v>6505</v>
      </c>
    </row>
    <row r="34" spans="3:5" x14ac:dyDescent="0.2">
      <c r="C34" s="11" t="s">
        <v>21</v>
      </c>
      <c r="D34" s="12" t="s">
        <v>42</v>
      </c>
      <c r="E34" s="57">
        <v>8515</v>
      </c>
    </row>
    <row r="35" spans="3:5" x14ac:dyDescent="0.2">
      <c r="C35" s="11" t="s">
        <v>22</v>
      </c>
      <c r="D35" s="12" t="s">
        <v>57</v>
      </c>
      <c r="E35" s="57">
        <v>461</v>
      </c>
    </row>
    <row r="36" spans="3:5" x14ac:dyDescent="0.2">
      <c r="C36" s="11" t="s">
        <v>23</v>
      </c>
      <c r="D36" s="12" t="s">
        <v>58</v>
      </c>
      <c r="E36" s="57">
        <v>5720</v>
      </c>
    </row>
    <row r="37" spans="3:5" x14ac:dyDescent="0.2">
      <c r="C37" s="11" t="s">
        <v>25</v>
      </c>
      <c r="D37" s="12" t="s">
        <v>43</v>
      </c>
      <c r="E37" s="57">
        <v>6769</v>
      </c>
    </row>
    <row r="38" spans="3:5" x14ac:dyDescent="0.2">
      <c r="C38" s="11" t="s">
        <v>26</v>
      </c>
      <c r="D38" s="12" t="s">
        <v>44</v>
      </c>
      <c r="E38" s="57">
        <v>0</v>
      </c>
    </row>
    <row r="39" spans="3:5" x14ac:dyDescent="0.2">
      <c r="C39" s="11" t="s">
        <v>27</v>
      </c>
      <c r="D39" s="12" t="s">
        <v>45</v>
      </c>
      <c r="E39" s="57">
        <v>0</v>
      </c>
    </row>
    <row r="40" spans="3:5" x14ac:dyDescent="0.2">
      <c r="C40" s="11" t="s">
        <v>28</v>
      </c>
      <c r="D40" s="12" t="s">
        <v>46</v>
      </c>
      <c r="E40" s="57">
        <v>99</v>
      </c>
    </row>
    <row r="41" spans="3:5" x14ac:dyDescent="0.2">
      <c r="C41" s="11" t="s">
        <v>29</v>
      </c>
      <c r="D41" s="12" t="s">
        <v>47</v>
      </c>
      <c r="E41" s="46">
        <f>'Schedule D'!D12</f>
        <v>6401</v>
      </c>
    </row>
    <row r="42" spans="3:5" x14ac:dyDescent="0.2">
      <c r="C42" s="11" t="s">
        <v>30</v>
      </c>
      <c r="D42" s="12" t="s">
        <v>48</v>
      </c>
      <c r="E42" s="57">
        <v>8273</v>
      </c>
    </row>
    <row r="43" spans="3:5" x14ac:dyDescent="0.2">
      <c r="C43" s="11" t="s">
        <v>31</v>
      </c>
      <c r="D43" s="12" t="s">
        <v>49</v>
      </c>
      <c r="E43" s="57">
        <v>12123</v>
      </c>
    </row>
    <row r="44" spans="3:5" x14ac:dyDescent="0.2">
      <c r="C44" s="11" t="s">
        <v>32</v>
      </c>
      <c r="D44" s="12" t="s">
        <v>50</v>
      </c>
      <c r="E44" s="46">
        <f>'Schedule E'!D26</f>
        <v>158170</v>
      </c>
    </row>
    <row r="45" spans="3:5" x14ac:dyDescent="0.2">
      <c r="C45" s="11" t="s">
        <v>33</v>
      </c>
      <c r="D45" s="17" t="s">
        <v>59</v>
      </c>
      <c r="E45" s="86">
        <f>SUM(E25:E44)</f>
        <v>592225</v>
      </c>
    </row>
    <row r="46" spans="3:5" x14ac:dyDescent="0.2">
      <c r="C46" s="18"/>
      <c r="D46" s="19"/>
      <c r="E46" s="87"/>
    </row>
    <row r="47" spans="3:5" x14ac:dyDescent="0.2">
      <c r="C47" s="20" t="s">
        <v>117</v>
      </c>
      <c r="D47" s="21"/>
      <c r="E47" s="68"/>
    </row>
    <row r="48" spans="3:5" x14ac:dyDescent="0.2">
      <c r="C48" s="22" t="s">
        <v>11</v>
      </c>
      <c r="D48" s="23" t="s">
        <v>60</v>
      </c>
      <c r="E48" s="85">
        <f>E22-E45</f>
        <v>-195445</v>
      </c>
    </row>
    <row r="49" spans="3:5" x14ac:dyDescent="0.2">
      <c r="C49" s="18"/>
      <c r="D49" s="19"/>
      <c r="E49" s="87"/>
    </row>
    <row r="50" spans="3:5" x14ac:dyDescent="0.2">
      <c r="C50" s="20" t="s">
        <v>61</v>
      </c>
      <c r="D50" s="21"/>
      <c r="E50" s="68"/>
    </row>
    <row r="51" spans="3:5" x14ac:dyDescent="0.2">
      <c r="C51" s="9" t="s">
        <v>11</v>
      </c>
      <c r="D51" s="10" t="s">
        <v>62</v>
      </c>
      <c r="E51" s="56">
        <v>0</v>
      </c>
    </row>
    <row r="52" spans="3:5" x14ac:dyDescent="0.2">
      <c r="C52" s="11" t="s">
        <v>12</v>
      </c>
      <c r="D52" s="12" t="s">
        <v>63</v>
      </c>
      <c r="E52" s="57">
        <v>0</v>
      </c>
    </row>
    <row r="53" spans="3:5" x14ac:dyDescent="0.2">
      <c r="C53" s="11" t="s">
        <v>13</v>
      </c>
      <c r="D53" s="12" t="s">
        <v>64</v>
      </c>
      <c r="E53" s="57">
        <v>0</v>
      </c>
    </row>
    <row r="54" spans="3:5" x14ac:dyDescent="0.2">
      <c r="C54" s="11" t="s">
        <v>14</v>
      </c>
      <c r="D54" s="12" t="s">
        <v>65</v>
      </c>
      <c r="E54" s="57">
        <v>0</v>
      </c>
    </row>
    <row r="55" spans="3:5" x14ac:dyDescent="0.2">
      <c r="C55" s="11" t="s">
        <v>15</v>
      </c>
      <c r="D55" s="12" t="s">
        <v>66</v>
      </c>
      <c r="E55" s="57">
        <v>2486</v>
      </c>
    </row>
    <row r="56" spans="3:5" x14ac:dyDescent="0.2">
      <c r="C56" s="11" t="s">
        <v>16</v>
      </c>
      <c r="D56" s="12" t="s">
        <v>67</v>
      </c>
      <c r="E56" s="57">
        <v>0</v>
      </c>
    </row>
    <row r="57" spans="3:5" x14ac:dyDescent="0.2">
      <c r="C57" s="11" t="s">
        <v>18</v>
      </c>
      <c r="D57" s="12" t="s">
        <v>68</v>
      </c>
      <c r="E57" s="57">
        <v>0</v>
      </c>
    </row>
    <row r="58" spans="3:5" x14ac:dyDescent="0.2">
      <c r="C58" s="11" t="s">
        <v>19</v>
      </c>
      <c r="D58" s="12" t="s">
        <v>125</v>
      </c>
      <c r="E58" s="57">
        <v>0</v>
      </c>
    </row>
    <row r="59" spans="3:5" x14ac:dyDescent="0.2">
      <c r="C59" s="11" t="s">
        <v>20</v>
      </c>
      <c r="D59" s="12" t="s">
        <v>69</v>
      </c>
      <c r="E59" s="46">
        <f>'Schedule E'!D49</f>
        <v>0</v>
      </c>
    </row>
    <row r="60" spans="3:5" x14ac:dyDescent="0.2">
      <c r="C60" s="11" t="s">
        <v>21</v>
      </c>
      <c r="D60" s="17" t="s">
        <v>70</v>
      </c>
      <c r="E60" s="86">
        <f>SUM(E51:E59)</f>
        <v>2486</v>
      </c>
    </row>
    <row r="61" spans="3:5" x14ac:dyDescent="0.2">
      <c r="C61" s="18"/>
      <c r="D61" s="87"/>
      <c r="E61" s="87"/>
    </row>
    <row r="62" spans="3:5" x14ac:dyDescent="0.2">
      <c r="C62" s="20" t="s">
        <v>183</v>
      </c>
      <c r="D62" s="21"/>
      <c r="E62" s="68"/>
    </row>
    <row r="63" spans="3:5" x14ac:dyDescent="0.2">
      <c r="C63" s="9" t="s">
        <v>11</v>
      </c>
      <c r="D63" s="12" t="s">
        <v>184</v>
      </c>
      <c r="E63" s="46">
        <f>E48-E60</f>
        <v>-197931</v>
      </c>
    </row>
    <row r="64" spans="3:5" x14ac:dyDescent="0.2">
      <c r="C64" s="88"/>
      <c r="D64" s="67"/>
      <c r="E64" s="67"/>
    </row>
    <row r="65" spans="1:6" x14ac:dyDescent="0.2">
      <c r="C65" s="20" t="s">
        <v>185</v>
      </c>
      <c r="D65" s="21"/>
      <c r="E65" s="68"/>
    </row>
    <row r="66" spans="1:6" x14ac:dyDescent="0.2">
      <c r="C66" s="9" t="s">
        <v>11</v>
      </c>
      <c r="D66" s="12" t="s">
        <v>186</v>
      </c>
      <c r="E66" s="57">
        <v>-94447</v>
      </c>
    </row>
    <row r="67" spans="1:6" x14ac:dyDescent="0.2">
      <c r="C67" s="93"/>
      <c r="D67" s="15"/>
    </row>
    <row r="68" spans="1:6" x14ac:dyDescent="0.2">
      <c r="C68" s="98" t="s">
        <v>206</v>
      </c>
      <c r="D68" s="99"/>
      <c r="E68" s="100"/>
    </row>
    <row r="69" spans="1:6" x14ac:dyDescent="0.2">
      <c r="B69" s="24"/>
      <c r="C69" s="11" t="s">
        <v>11</v>
      </c>
      <c r="D69" s="12" t="s">
        <v>207</v>
      </c>
      <c r="E69" s="57">
        <v>3</v>
      </c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selectLockedCells="1"/>
  <protectedRanges>
    <protectedRange sqref="E25:E40 E42:E43 E51:E58 E63 E66:E67 E69" name="Financial Data"/>
    <protectedRange sqref="D5:D7" name="Agency Info_1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9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E180"/>
  <sheetViews>
    <sheetView zoomScaleNormal="100" workbookViewId="0">
      <selection activeCell="D21" sqref="D21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205</v>
      </c>
      <c r="C1" s="118"/>
      <c r="D1" s="118"/>
      <c r="E1" s="118"/>
    </row>
    <row r="2" spans="1:5" s="1" customFormat="1" ht="35.65" customHeight="1" x14ac:dyDescent="0.15">
      <c r="A2" s="2"/>
      <c r="C2" s="4" t="s">
        <v>71</v>
      </c>
    </row>
    <row r="3" spans="1:5" s="1" customFormat="1" ht="35.65" customHeight="1" x14ac:dyDescent="0.15">
      <c r="A3" s="2"/>
      <c r="C3" s="5" t="str">
        <f>'Schedule A'!D3</f>
        <v>For the Calendar Year Ending December 31, 2022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76</v>
      </c>
      <c r="C5" s="119" t="s">
        <v>209</v>
      </c>
      <c r="D5" s="122" t="s">
        <v>210</v>
      </c>
      <c r="E5" s="28"/>
    </row>
    <row r="6" spans="1:5" ht="28.5" customHeight="1" x14ac:dyDescent="0.2">
      <c r="B6" s="35" t="s">
        <v>77</v>
      </c>
      <c r="C6" s="120"/>
      <c r="D6" s="123"/>
      <c r="E6" s="29" t="s">
        <v>74</v>
      </c>
    </row>
    <row r="7" spans="1:5" ht="14.25" customHeight="1" x14ac:dyDescent="0.2">
      <c r="B7" s="35" t="s">
        <v>78</v>
      </c>
      <c r="C7" s="120"/>
      <c r="D7" s="123"/>
      <c r="E7" s="29" t="s">
        <v>72</v>
      </c>
    </row>
    <row r="8" spans="1:5" ht="14.25" customHeight="1" x14ac:dyDescent="0.2">
      <c r="B8" s="36" t="s">
        <v>75</v>
      </c>
      <c r="C8" s="121"/>
      <c r="D8" s="124"/>
      <c r="E8" s="29" t="s">
        <v>73</v>
      </c>
    </row>
    <row r="9" spans="1:5" ht="14.25" customHeight="1" x14ac:dyDescent="0.2">
      <c r="B9" s="42" t="s">
        <v>227</v>
      </c>
      <c r="C9" s="51"/>
      <c r="D9" s="49"/>
      <c r="E9" s="46">
        <f>C9-D9</f>
        <v>0</v>
      </c>
    </row>
    <row r="10" spans="1:5" ht="14.25" customHeight="1" x14ac:dyDescent="0.2">
      <c r="B10" s="42" t="s">
        <v>118</v>
      </c>
      <c r="C10" s="52"/>
      <c r="D10" s="50"/>
      <c r="E10" s="46">
        <f>C10-D10</f>
        <v>0</v>
      </c>
    </row>
    <row r="11" spans="1:5" ht="14.25" customHeight="1" x14ac:dyDescent="0.2">
      <c r="B11" s="42" t="s">
        <v>203</v>
      </c>
      <c r="C11" s="52"/>
      <c r="D11" s="50"/>
      <c r="E11" s="46">
        <f t="shared" ref="E11:E33" si="0">C11-D11</f>
        <v>0</v>
      </c>
    </row>
    <row r="12" spans="1:5" ht="14.25" customHeight="1" x14ac:dyDescent="0.2">
      <c r="B12" s="42" t="s">
        <v>228</v>
      </c>
      <c r="C12" s="52"/>
      <c r="D12" s="50"/>
      <c r="E12" s="46">
        <f>C12-D12</f>
        <v>0</v>
      </c>
    </row>
    <row r="13" spans="1:5" ht="14.25" customHeight="1" x14ac:dyDescent="0.2">
      <c r="B13" s="42" t="s">
        <v>229</v>
      </c>
      <c r="C13" s="52"/>
      <c r="D13" s="50"/>
      <c r="E13" s="46">
        <f>C13-D13</f>
        <v>0</v>
      </c>
    </row>
    <row r="14" spans="1:5" ht="14.25" customHeight="1" x14ac:dyDescent="0.2">
      <c r="B14" s="42" t="s">
        <v>119</v>
      </c>
      <c r="C14" s="52"/>
      <c r="D14" s="50"/>
      <c r="E14" s="46">
        <f t="shared" si="0"/>
        <v>0</v>
      </c>
    </row>
    <row r="15" spans="1:5" ht="14.25" customHeight="1" x14ac:dyDescent="0.2">
      <c r="B15" s="42" t="s">
        <v>120</v>
      </c>
      <c r="C15" s="52"/>
      <c r="D15" s="50"/>
      <c r="E15" s="46">
        <f t="shared" si="0"/>
        <v>0</v>
      </c>
    </row>
    <row r="16" spans="1:5" ht="14.25" customHeight="1" x14ac:dyDescent="0.2">
      <c r="B16" s="42" t="s">
        <v>235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197</v>
      </c>
      <c r="C17" s="52"/>
      <c r="D17" s="50"/>
      <c r="E17" s="46">
        <f t="shared" si="0"/>
        <v>0</v>
      </c>
    </row>
    <row r="18" spans="2:5" ht="14.25" customHeight="1" x14ac:dyDescent="0.2">
      <c r="B18" s="42" t="s">
        <v>121</v>
      </c>
      <c r="C18" s="52"/>
      <c r="D18" s="50"/>
      <c r="E18" s="46">
        <f t="shared" si="0"/>
        <v>0</v>
      </c>
    </row>
    <row r="19" spans="2:5" ht="14.25" customHeight="1" x14ac:dyDescent="0.2">
      <c r="B19" s="42" t="s">
        <v>230</v>
      </c>
      <c r="C19" s="52"/>
      <c r="D19" s="50"/>
      <c r="E19" s="46">
        <f t="shared" si="0"/>
        <v>0</v>
      </c>
    </row>
    <row r="20" spans="2:5" ht="14.25" customHeight="1" x14ac:dyDescent="0.2">
      <c r="B20" s="42" t="s">
        <v>122</v>
      </c>
      <c r="C20" s="52">
        <v>312676</v>
      </c>
      <c r="D20" s="50">
        <v>62535</v>
      </c>
      <c r="E20" s="46">
        <f t="shared" si="0"/>
        <v>250141</v>
      </c>
    </row>
    <row r="21" spans="2:5" ht="14.25" customHeight="1" x14ac:dyDescent="0.2">
      <c r="B21" s="42" t="s">
        <v>218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216</v>
      </c>
      <c r="C22" s="52"/>
      <c r="D22" s="50"/>
      <c r="E22" s="46">
        <f t="shared" si="0"/>
        <v>0</v>
      </c>
    </row>
    <row r="23" spans="2:5" ht="14.25" customHeight="1" x14ac:dyDescent="0.2">
      <c r="B23" s="42" t="s">
        <v>219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215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123</v>
      </c>
      <c r="C25" s="52"/>
      <c r="D25" s="50"/>
      <c r="E25" s="46">
        <f>C25-D25</f>
        <v>0</v>
      </c>
    </row>
    <row r="26" spans="2:5" ht="14.25" customHeight="1" x14ac:dyDescent="0.2">
      <c r="B26" s="42" t="s">
        <v>204</v>
      </c>
      <c r="C26" s="52"/>
      <c r="D26" s="50"/>
      <c r="E26" s="46">
        <f>C26-D26</f>
        <v>0</v>
      </c>
    </row>
    <row r="27" spans="2:5" ht="14.25" customHeight="1" x14ac:dyDescent="0.2">
      <c r="B27" s="42" t="s">
        <v>231</v>
      </c>
      <c r="C27" s="52"/>
      <c r="D27" s="50"/>
      <c r="E27" s="46">
        <f t="shared" si="0"/>
        <v>0</v>
      </c>
    </row>
    <row r="28" spans="2:5" ht="14.25" customHeight="1" x14ac:dyDescent="0.2">
      <c r="B28" s="42" t="s">
        <v>234</v>
      </c>
      <c r="C28" s="52"/>
      <c r="D28" s="50"/>
      <c r="E28" s="46">
        <f t="shared" si="0"/>
        <v>0</v>
      </c>
    </row>
    <row r="29" spans="2:5" ht="14.25" customHeight="1" x14ac:dyDescent="0.2">
      <c r="B29" s="42" t="s">
        <v>124</v>
      </c>
      <c r="C29" s="52"/>
      <c r="D29" s="50"/>
      <c r="E29" s="46">
        <f>C29-D29</f>
        <v>0</v>
      </c>
    </row>
    <row r="30" spans="2:5" ht="14.25" customHeight="1" x14ac:dyDescent="0.2">
      <c r="B30" s="42" t="s">
        <v>232</v>
      </c>
      <c r="C30" s="52"/>
      <c r="D30" s="50"/>
      <c r="E30" s="46">
        <f>C30-D30</f>
        <v>0</v>
      </c>
    </row>
    <row r="31" spans="2:5" ht="14.25" customHeight="1" x14ac:dyDescent="0.2">
      <c r="B31" s="42" t="s">
        <v>233</v>
      </c>
      <c r="C31" s="52"/>
      <c r="D31" s="50"/>
      <c r="E31" s="46">
        <f>C31-D31</f>
        <v>0</v>
      </c>
    </row>
    <row r="32" spans="2:5" ht="14.25" customHeight="1" x14ac:dyDescent="0.2">
      <c r="B32" s="42" t="s">
        <v>202</v>
      </c>
      <c r="C32" s="52"/>
      <c r="D32" s="50"/>
      <c r="E32" s="46">
        <f t="shared" si="0"/>
        <v>0</v>
      </c>
    </row>
    <row r="33" spans="1:5" ht="14.25" customHeight="1" x14ac:dyDescent="0.2">
      <c r="B33" s="42" t="s">
        <v>196</v>
      </c>
      <c r="C33" s="51"/>
      <c r="D33" s="49"/>
      <c r="E33" s="46">
        <f t="shared" si="0"/>
        <v>0</v>
      </c>
    </row>
    <row r="34" spans="1:5" ht="14.25" customHeight="1" x14ac:dyDescent="0.2">
      <c r="B34" s="27" t="s">
        <v>2</v>
      </c>
      <c r="C34" s="12">
        <f>SUM(C9:C33)</f>
        <v>312676</v>
      </c>
      <c r="D34" s="12">
        <f>SUM(D9:D33)</f>
        <v>62535</v>
      </c>
      <c r="E34" s="12">
        <f>SUM(E9:E33)</f>
        <v>250141</v>
      </c>
    </row>
    <row r="35" spans="1:5" ht="14.25" customHeight="1" x14ac:dyDescent="0.2">
      <c r="B35" s="30"/>
      <c r="C35" s="32" t="s">
        <v>79</v>
      </c>
      <c r="D35" s="32" t="s">
        <v>79</v>
      </c>
      <c r="E35" s="33" t="s">
        <v>79</v>
      </c>
    </row>
    <row r="36" spans="1:5" ht="14.25" customHeight="1" x14ac:dyDescent="0.2">
      <c r="C36" s="91" t="s">
        <v>80</v>
      </c>
      <c r="D36" s="91" t="s">
        <v>81</v>
      </c>
      <c r="E36" s="92" t="s">
        <v>82</v>
      </c>
    </row>
    <row r="37" spans="1:5" ht="14.25" customHeight="1" x14ac:dyDescent="0.2">
      <c r="A37" s="24"/>
    </row>
    <row r="38" spans="1:5" ht="14.25" customHeight="1" x14ac:dyDescent="0.2">
      <c r="A38" s="24"/>
      <c r="C38" s="93" t="s">
        <v>83</v>
      </c>
      <c r="D38" s="94">
        <f>IF(C34=0,0,D34/C34)</f>
        <v>0.1999993603602451</v>
      </c>
    </row>
    <row r="39" spans="1:5" x14ac:dyDescent="0.2">
      <c r="A39" s="24"/>
    </row>
    <row r="40" spans="1:5" ht="31.15" customHeight="1" x14ac:dyDescent="0.25">
      <c r="A40" s="24"/>
      <c r="B40" s="125" t="str">
        <f>IF(D38=0," ",IF(D38&lt;19.95%,"PERCENTAGE OF PREMIUMS REMITTED MUST BE GREATER THAN OR EQUAL TO 20%",""))</f>
        <v/>
      </c>
      <c r="C40" s="125"/>
      <c r="D40" s="125"/>
      <c r="E40" s="125"/>
    </row>
    <row r="41" spans="1:5" x14ac:dyDescent="0.2">
      <c r="A41" s="24"/>
    </row>
    <row r="42" spans="1:5" x14ac:dyDescent="0.2">
      <c r="A42" s="24"/>
    </row>
    <row r="43" spans="1:5" x14ac:dyDescent="0.2">
      <c r="A43" s="24"/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B1:H168"/>
  <sheetViews>
    <sheetView zoomScaleNormal="100" workbookViewId="0">
      <selection activeCell="F6" sqref="F6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51</v>
      </c>
      <c r="E1" s="3"/>
    </row>
    <row r="2" spans="2:8" s="1" customFormat="1" ht="35.65" customHeight="1" x14ac:dyDescent="0.15">
      <c r="B2" s="2"/>
      <c r="D2" s="126" t="s">
        <v>84</v>
      </c>
      <c r="E2" s="126"/>
    </row>
    <row r="3" spans="2:8" s="1" customFormat="1" ht="35.65" customHeight="1" x14ac:dyDescent="0.15">
      <c r="B3" s="2"/>
      <c r="D3" s="133" t="str">
        <f>'Schedule A'!D3</f>
        <v>For the Calendar Year Ending December 31, 2022</v>
      </c>
      <c r="E3" s="133"/>
    </row>
    <row r="4" spans="2:8" s="84" customFormat="1" ht="29.65" customHeight="1" x14ac:dyDescent="0.2">
      <c r="C4" s="83"/>
      <c r="D4" s="134"/>
      <c r="E4" s="134"/>
    </row>
    <row r="5" spans="2:8" ht="14.25" customHeight="1" x14ac:dyDescent="0.2">
      <c r="C5" s="7" t="s">
        <v>213</v>
      </c>
      <c r="D5" s="8"/>
      <c r="E5" s="8"/>
      <c r="F5" s="26"/>
    </row>
    <row r="6" spans="2:8" ht="14.25" customHeight="1" x14ac:dyDescent="0.2">
      <c r="C6" s="36" t="s">
        <v>11</v>
      </c>
      <c r="D6" s="129" t="s">
        <v>3</v>
      </c>
      <c r="E6" s="130"/>
      <c r="F6" s="56">
        <v>142587</v>
      </c>
    </row>
    <row r="7" spans="2:8" ht="14.25" customHeight="1" x14ac:dyDescent="0.2">
      <c r="C7" s="37" t="s">
        <v>12</v>
      </c>
      <c r="D7" s="131" t="s">
        <v>4</v>
      </c>
      <c r="E7" s="132"/>
      <c r="F7" s="57">
        <v>0</v>
      </c>
    </row>
    <row r="8" spans="2:8" ht="14.25" customHeight="1" x14ac:dyDescent="0.2">
      <c r="C8" s="37" t="s">
        <v>13</v>
      </c>
      <c r="D8" s="131" t="s">
        <v>5</v>
      </c>
      <c r="E8" s="132"/>
      <c r="F8" s="57">
        <v>645</v>
      </c>
    </row>
    <row r="9" spans="2:8" s="13" customFormat="1" ht="14.25" customHeight="1" x14ac:dyDescent="0.2">
      <c r="C9" s="37" t="s">
        <v>14</v>
      </c>
      <c r="D9" s="131" t="s">
        <v>6</v>
      </c>
      <c r="E9" s="132"/>
      <c r="F9" s="57">
        <v>0</v>
      </c>
      <c r="G9" s="6"/>
      <c r="H9" s="6"/>
    </row>
    <row r="10" spans="2:8" ht="14.25" customHeight="1" x14ac:dyDescent="0.2">
      <c r="C10" s="37" t="s">
        <v>15</v>
      </c>
      <c r="D10" s="131" t="s">
        <v>7</v>
      </c>
      <c r="E10" s="132"/>
      <c r="F10" s="57">
        <v>0</v>
      </c>
    </row>
    <row r="11" spans="2:8" ht="14.25" customHeight="1" x14ac:dyDescent="0.2">
      <c r="C11" s="37" t="s">
        <v>16</v>
      </c>
      <c r="D11" s="131" t="s">
        <v>8</v>
      </c>
      <c r="E11" s="132"/>
      <c r="F11" s="57">
        <v>0</v>
      </c>
    </row>
    <row r="12" spans="2:8" ht="14.25" customHeight="1" x14ac:dyDescent="0.2">
      <c r="D12" s="135"/>
      <c r="E12" s="135"/>
    </row>
    <row r="13" spans="2:8" ht="14.25" customHeight="1" x14ac:dyDescent="0.2">
      <c r="C13" s="16" t="s">
        <v>212</v>
      </c>
      <c r="D13" s="8"/>
      <c r="E13" s="8"/>
      <c r="F13" s="68"/>
    </row>
    <row r="14" spans="2:8" ht="14.25" customHeight="1" x14ac:dyDescent="0.2">
      <c r="C14" s="36" t="s">
        <v>18</v>
      </c>
      <c r="D14" s="139" t="s">
        <v>258</v>
      </c>
      <c r="E14" s="140"/>
      <c r="F14" s="56">
        <v>3407</v>
      </c>
    </row>
    <row r="15" spans="2:8" ht="14.25" customHeight="1" x14ac:dyDescent="0.2">
      <c r="C15" s="37" t="s">
        <v>19</v>
      </c>
      <c r="D15" s="127"/>
      <c r="E15" s="128"/>
      <c r="F15" s="57"/>
    </row>
    <row r="16" spans="2:8" ht="14.25" customHeight="1" x14ac:dyDescent="0.2">
      <c r="C16" s="37" t="s">
        <v>20</v>
      </c>
      <c r="D16" s="127"/>
      <c r="E16" s="128"/>
      <c r="F16" s="57"/>
    </row>
    <row r="17" spans="2:7" ht="14.25" customHeight="1" x14ac:dyDescent="0.2">
      <c r="C17" s="37" t="s">
        <v>21</v>
      </c>
      <c r="D17" s="127"/>
      <c r="E17" s="128"/>
      <c r="F17" s="57"/>
    </row>
    <row r="18" spans="2:7" ht="14.25" customHeight="1" x14ac:dyDescent="0.2">
      <c r="C18" s="37" t="s">
        <v>22</v>
      </c>
      <c r="D18" s="127"/>
      <c r="E18" s="128"/>
      <c r="F18" s="57"/>
    </row>
    <row r="19" spans="2:7" ht="14.25" customHeight="1" x14ac:dyDescent="0.2">
      <c r="C19" s="37" t="s">
        <v>23</v>
      </c>
      <c r="D19" s="127"/>
      <c r="E19" s="128"/>
      <c r="F19" s="57"/>
    </row>
    <row r="20" spans="2:7" ht="14.25" customHeight="1" x14ac:dyDescent="0.2">
      <c r="C20" s="37" t="s">
        <v>25</v>
      </c>
      <c r="D20" s="127"/>
      <c r="E20" s="128"/>
      <c r="F20" s="57"/>
    </row>
    <row r="21" spans="2:7" ht="14.25" customHeight="1" x14ac:dyDescent="0.2">
      <c r="C21" s="37" t="s">
        <v>26</v>
      </c>
      <c r="D21" s="127"/>
      <c r="E21" s="128"/>
      <c r="F21" s="57"/>
    </row>
    <row r="22" spans="2:7" ht="14.25" customHeight="1" x14ac:dyDescent="0.2">
      <c r="C22" s="37" t="s">
        <v>27</v>
      </c>
      <c r="D22" s="127"/>
      <c r="E22" s="128"/>
      <c r="F22" s="57"/>
    </row>
    <row r="23" spans="2:7" ht="14.25" customHeight="1" x14ac:dyDescent="0.2">
      <c r="C23" s="37" t="s">
        <v>28</v>
      </c>
      <c r="D23" s="127"/>
      <c r="E23" s="128"/>
      <c r="F23" s="57"/>
    </row>
    <row r="24" spans="2:7" ht="14.25" customHeight="1" x14ac:dyDescent="0.2">
      <c r="C24" s="37" t="s">
        <v>29</v>
      </c>
      <c r="D24" s="127"/>
      <c r="E24" s="128"/>
      <c r="F24" s="57"/>
    </row>
    <row r="25" spans="2:7" ht="14.25" customHeight="1" x14ac:dyDescent="0.2">
      <c r="C25" s="37" t="s">
        <v>30</v>
      </c>
      <c r="D25" s="127"/>
      <c r="E25" s="128"/>
      <c r="F25" s="57"/>
    </row>
    <row r="26" spans="2:7" ht="14.25" customHeight="1" x14ac:dyDescent="0.2">
      <c r="C26" s="37" t="s">
        <v>31</v>
      </c>
      <c r="D26" s="127"/>
      <c r="E26" s="128"/>
      <c r="F26" s="57"/>
    </row>
    <row r="27" spans="2:7" ht="14.25" customHeight="1" x14ac:dyDescent="0.2">
      <c r="B27"/>
      <c r="C27"/>
      <c r="D27" s="136"/>
      <c r="E27" s="136"/>
      <c r="F27"/>
      <c r="G27"/>
    </row>
    <row r="28" spans="2:7" ht="14.25" customHeight="1" x14ac:dyDescent="0.2">
      <c r="C28" s="95"/>
      <c r="D28" s="131" t="s">
        <v>180</v>
      </c>
      <c r="E28" s="132"/>
      <c r="F28" s="46">
        <f>SUM(F6:F26)</f>
        <v>146639</v>
      </c>
    </row>
    <row r="29" spans="2:7" x14ac:dyDescent="0.2">
      <c r="B29" s="24"/>
      <c r="D29" s="137"/>
      <c r="E29" s="137"/>
    </row>
    <row r="30" spans="2:7" x14ac:dyDescent="0.2">
      <c r="B30" s="24"/>
      <c r="D30" s="138"/>
      <c r="E30" s="138"/>
    </row>
    <row r="31" spans="2:7" ht="25.5" x14ac:dyDescent="0.2">
      <c r="B31" s="24"/>
      <c r="C31" s="7" t="s">
        <v>214</v>
      </c>
      <c r="D31" s="8"/>
      <c r="E31" s="108"/>
      <c r="F31" s="109" t="s">
        <v>211</v>
      </c>
    </row>
    <row r="32" spans="2:7" ht="15.75" customHeight="1" x14ac:dyDescent="0.2">
      <c r="B32" s="24"/>
      <c r="C32" s="36" t="s">
        <v>11</v>
      </c>
      <c r="D32" s="10" t="s">
        <v>208</v>
      </c>
      <c r="E32" s="56">
        <v>45</v>
      </c>
      <c r="F32" s="110">
        <v>100</v>
      </c>
    </row>
    <row r="33" spans="2:6" ht="14.25" customHeight="1" x14ac:dyDescent="0.2">
      <c r="B33" s="24"/>
      <c r="C33" s="107" t="s">
        <v>12</v>
      </c>
      <c r="D33" s="106" t="s">
        <v>217</v>
      </c>
      <c r="E33" s="103">
        <f>E32*F32</f>
        <v>4500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8:E28"/>
    <mergeCell ref="D27:E27"/>
    <mergeCell ref="D29:E29"/>
    <mergeCell ref="D30:E30"/>
    <mergeCell ref="D18:E18"/>
    <mergeCell ref="D25:E25"/>
    <mergeCell ref="D24:E24"/>
    <mergeCell ref="D20:E20"/>
    <mergeCell ref="D21:E21"/>
    <mergeCell ref="D22:E22"/>
    <mergeCell ref="D23:E23"/>
    <mergeCell ref="D26:E26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11:E11"/>
    <mergeCell ref="D14:E14"/>
    <mergeCell ref="D16:E16"/>
    <mergeCell ref="D17:E17"/>
  </mergeCells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E152"/>
  <sheetViews>
    <sheetView zoomScaleNormal="100" workbookViewId="0">
      <selection activeCell="D7" sqref="D7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85</v>
      </c>
    </row>
    <row r="3" spans="1:5" s="1" customFormat="1" ht="35.65" customHeight="1" x14ac:dyDescent="0.15">
      <c r="A3" s="2"/>
      <c r="C3" s="5" t="str">
        <f>'Schedule A'!D3</f>
        <v>For the Calendar Year Ending December 31, 2022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9</v>
      </c>
      <c r="C5" s="8"/>
      <c r="D5" s="104"/>
    </row>
    <row r="6" spans="1:5" ht="15.75" customHeight="1" x14ac:dyDescent="0.2">
      <c r="B6" s="36" t="s">
        <v>11</v>
      </c>
      <c r="C6" s="10" t="s">
        <v>87</v>
      </c>
      <c r="D6" s="57">
        <v>6401</v>
      </c>
    </row>
    <row r="7" spans="1:5" ht="15" customHeight="1" x14ac:dyDescent="0.2">
      <c r="B7" s="37" t="s">
        <v>12</v>
      </c>
      <c r="C7" s="12" t="s">
        <v>88</v>
      </c>
      <c r="D7" s="57">
        <v>0</v>
      </c>
    </row>
    <row r="8" spans="1:5" ht="15" customHeight="1" x14ac:dyDescent="0.2">
      <c r="B8" s="37" t="s">
        <v>13</v>
      </c>
      <c r="C8" s="12" t="s">
        <v>89</v>
      </c>
      <c r="D8" s="57">
        <v>0</v>
      </c>
    </row>
    <row r="9" spans="1:5" s="13" customFormat="1" ht="15" customHeight="1" x14ac:dyDescent="0.2">
      <c r="B9" s="37" t="s">
        <v>14</v>
      </c>
      <c r="C9" s="12" t="s">
        <v>90</v>
      </c>
      <c r="D9" s="57">
        <v>0</v>
      </c>
      <c r="E9" s="6"/>
    </row>
    <row r="10" spans="1:5" ht="15" customHeight="1" x14ac:dyDescent="0.2">
      <c r="B10" s="37" t="s">
        <v>15</v>
      </c>
      <c r="C10" s="12" t="s">
        <v>91</v>
      </c>
      <c r="D10" s="57">
        <v>0</v>
      </c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86</v>
      </c>
      <c r="D12" s="46">
        <f>SUM(D6:D10)</f>
        <v>6401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F189"/>
  <sheetViews>
    <sheetView zoomScaleNormal="100" workbookViewId="0">
      <selection activeCell="D18" sqref="D18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51</v>
      </c>
    </row>
    <row r="2" spans="1:4" s="1" customFormat="1" ht="35.65" customHeight="1" x14ac:dyDescent="0.15">
      <c r="A2" s="2"/>
      <c r="C2" s="4" t="s">
        <v>92</v>
      </c>
    </row>
    <row r="3" spans="1:4" s="1" customFormat="1" ht="35.65" customHeight="1" x14ac:dyDescent="0.15">
      <c r="A3" s="2"/>
      <c r="C3" s="5" t="str">
        <f>'Schedule A'!D3</f>
        <v>For the Calendar Year Ending December 31, 2022</v>
      </c>
    </row>
    <row r="4" spans="1:4" s="84" customFormat="1" ht="29.65" customHeight="1" x14ac:dyDescent="0.2">
      <c r="B4" s="83"/>
    </row>
    <row r="5" spans="1:4" x14ac:dyDescent="0.2">
      <c r="B5" s="7" t="s">
        <v>94</v>
      </c>
      <c r="C5" s="8"/>
      <c r="D5" s="26"/>
    </row>
    <row r="6" spans="1:4" x14ac:dyDescent="0.2">
      <c r="B6" s="36" t="s">
        <v>11</v>
      </c>
      <c r="C6" s="60" t="s">
        <v>246</v>
      </c>
      <c r="D6" s="56">
        <v>2250</v>
      </c>
    </row>
    <row r="7" spans="1:4" x14ac:dyDescent="0.2">
      <c r="B7" s="36" t="s">
        <v>12</v>
      </c>
      <c r="C7" s="60" t="s">
        <v>247</v>
      </c>
      <c r="D7" s="56">
        <v>1891</v>
      </c>
    </row>
    <row r="8" spans="1:4" x14ac:dyDescent="0.2">
      <c r="B8" s="36" t="s">
        <v>13</v>
      </c>
      <c r="C8" s="60" t="s">
        <v>248</v>
      </c>
      <c r="D8" s="56">
        <v>37853</v>
      </c>
    </row>
    <row r="9" spans="1:4" x14ac:dyDescent="0.2">
      <c r="B9" s="36" t="s">
        <v>14</v>
      </c>
      <c r="C9" s="60" t="s">
        <v>249</v>
      </c>
      <c r="D9" s="56">
        <v>38510</v>
      </c>
    </row>
    <row r="10" spans="1:4" x14ac:dyDescent="0.2">
      <c r="B10" s="36" t="s">
        <v>15</v>
      </c>
      <c r="C10" s="60" t="s">
        <v>250</v>
      </c>
      <c r="D10" s="56">
        <v>1035</v>
      </c>
    </row>
    <row r="11" spans="1:4" x14ac:dyDescent="0.2">
      <c r="B11" s="36" t="s">
        <v>16</v>
      </c>
      <c r="C11" s="60" t="s">
        <v>257</v>
      </c>
      <c r="D11" s="56">
        <v>28081</v>
      </c>
    </row>
    <row r="12" spans="1:4" x14ac:dyDescent="0.2">
      <c r="B12" s="36" t="s">
        <v>18</v>
      </c>
      <c r="C12" s="60" t="s">
        <v>251</v>
      </c>
      <c r="D12" s="56">
        <v>5513</v>
      </c>
    </row>
    <row r="13" spans="1:4" x14ac:dyDescent="0.2">
      <c r="B13" s="36" t="s">
        <v>19</v>
      </c>
      <c r="C13" s="60" t="s">
        <v>252</v>
      </c>
      <c r="D13" s="56">
        <v>17721</v>
      </c>
    </row>
    <row r="14" spans="1:4" x14ac:dyDescent="0.2">
      <c r="B14" s="36" t="s">
        <v>20</v>
      </c>
      <c r="C14" s="60" t="s">
        <v>253</v>
      </c>
      <c r="D14" s="56">
        <v>7692</v>
      </c>
    </row>
    <row r="15" spans="1:4" x14ac:dyDescent="0.2">
      <c r="B15" s="36" t="s">
        <v>21</v>
      </c>
      <c r="C15" s="60" t="s">
        <v>254</v>
      </c>
      <c r="D15" s="56">
        <v>203</v>
      </c>
    </row>
    <row r="16" spans="1:4" x14ac:dyDescent="0.2">
      <c r="B16" s="36" t="s">
        <v>22</v>
      </c>
      <c r="C16" s="60" t="s">
        <v>255</v>
      </c>
      <c r="D16" s="56">
        <v>17246</v>
      </c>
    </row>
    <row r="17" spans="2:6" x14ac:dyDescent="0.2">
      <c r="B17" s="36" t="s">
        <v>23</v>
      </c>
      <c r="C17" s="60" t="s">
        <v>256</v>
      </c>
      <c r="D17" s="56">
        <v>175</v>
      </c>
    </row>
    <row r="18" spans="2:6" x14ac:dyDescent="0.2">
      <c r="B18" s="36" t="s">
        <v>25</v>
      </c>
      <c r="C18" s="60"/>
      <c r="D18" s="56"/>
    </row>
    <row r="19" spans="2:6" x14ac:dyDescent="0.2">
      <c r="B19" s="36" t="s">
        <v>26</v>
      </c>
      <c r="C19" s="60"/>
      <c r="D19" s="56"/>
    </row>
    <row r="20" spans="2:6" x14ac:dyDescent="0.2">
      <c r="B20" s="36" t="s">
        <v>27</v>
      </c>
      <c r="C20" s="60"/>
      <c r="D20" s="56"/>
    </row>
    <row r="21" spans="2:6" x14ac:dyDescent="0.2">
      <c r="B21" s="37" t="s">
        <v>28</v>
      </c>
      <c r="C21" s="59"/>
      <c r="D21" s="57"/>
    </row>
    <row r="22" spans="2:6" x14ac:dyDescent="0.2">
      <c r="B22" s="37" t="s">
        <v>29</v>
      </c>
      <c r="C22" s="59"/>
      <c r="D22" s="57"/>
    </row>
    <row r="23" spans="2:6" s="13" customFormat="1" x14ac:dyDescent="0.2">
      <c r="B23" s="37" t="s">
        <v>30</v>
      </c>
      <c r="C23" s="59"/>
      <c r="D23" s="57"/>
      <c r="E23" s="6"/>
      <c r="F23" s="6"/>
    </row>
    <row r="24" spans="2:6" x14ac:dyDescent="0.2">
      <c r="B24" s="37" t="s">
        <v>31</v>
      </c>
      <c r="C24" s="59"/>
      <c r="D24" s="57"/>
    </row>
    <row r="25" spans="2:6" x14ac:dyDescent="0.2">
      <c r="B25" s="37" t="s">
        <v>32</v>
      </c>
      <c r="C25" s="59"/>
      <c r="D25" s="57"/>
    </row>
    <row r="26" spans="2:6" x14ac:dyDescent="0.2">
      <c r="B26" s="95"/>
      <c r="C26" s="12" t="s">
        <v>93</v>
      </c>
      <c r="D26" s="46">
        <f>SUM(D6:D25)</f>
        <v>158170</v>
      </c>
    </row>
    <row r="27" spans="2:6" x14ac:dyDescent="0.2">
      <c r="C27" s="15"/>
    </row>
    <row r="28" spans="2:6" x14ac:dyDescent="0.2">
      <c r="B28" s="7" t="s">
        <v>95</v>
      </c>
      <c r="C28" s="8"/>
      <c r="D28" s="68"/>
    </row>
    <row r="29" spans="2:6" x14ac:dyDescent="0.2">
      <c r="B29" s="36" t="s">
        <v>11</v>
      </c>
      <c r="C29" s="69"/>
      <c r="D29" s="56"/>
    </row>
    <row r="30" spans="2:6" x14ac:dyDescent="0.2">
      <c r="B30" s="36" t="s">
        <v>12</v>
      </c>
      <c r="C30" s="69"/>
      <c r="D30" s="56"/>
    </row>
    <row r="31" spans="2:6" x14ac:dyDescent="0.2">
      <c r="B31" s="36" t="s">
        <v>13</v>
      </c>
      <c r="C31" s="69"/>
      <c r="D31" s="56"/>
    </row>
    <row r="32" spans="2:6" x14ac:dyDescent="0.2">
      <c r="B32" s="36" t="s">
        <v>14</v>
      </c>
      <c r="C32" s="69"/>
      <c r="D32" s="56"/>
    </row>
    <row r="33" spans="2:4" x14ac:dyDescent="0.2">
      <c r="B33" s="36" t="s">
        <v>15</v>
      </c>
      <c r="C33" s="69"/>
      <c r="D33" s="56"/>
    </row>
    <row r="34" spans="2:4" x14ac:dyDescent="0.2">
      <c r="B34" s="36" t="s">
        <v>16</v>
      </c>
      <c r="C34" s="69"/>
      <c r="D34" s="56"/>
    </row>
    <row r="35" spans="2:4" x14ac:dyDescent="0.2">
      <c r="B35" s="36" t="s">
        <v>18</v>
      </c>
      <c r="C35" s="69"/>
      <c r="D35" s="56"/>
    </row>
    <row r="36" spans="2:4" x14ac:dyDescent="0.2">
      <c r="B36" s="36" t="s">
        <v>19</v>
      </c>
      <c r="C36" s="69"/>
      <c r="D36" s="56"/>
    </row>
    <row r="37" spans="2:4" x14ac:dyDescent="0.2">
      <c r="B37" s="36" t="s">
        <v>20</v>
      </c>
      <c r="C37" s="69"/>
      <c r="D37" s="56"/>
    </row>
    <row r="38" spans="2:4" x14ac:dyDescent="0.2">
      <c r="B38" s="36" t="s">
        <v>21</v>
      </c>
      <c r="C38" s="69"/>
      <c r="D38" s="56"/>
    </row>
    <row r="39" spans="2:4" x14ac:dyDescent="0.2">
      <c r="B39" s="36" t="s">
        <v>22</v>
      </c>
      <c r="C39" s="69"/>
      <c r="D39" s="56"/>
    </row>
    <row r="40" spans="2:4" x14ac:dyDescent="0.2">
      <c r="B40" s="36" t="s">
        <v>23</v>
      </c>
      <c r="C40" s="69"/>
      <c r="D40" s="56"/>
    </row>
    <row r="41" spans="2:4" x14ac:dyDescent="0.2">
      <c r="B41" s="36" t="s">
        <v>25</v>
      </c>
      <c r="C41" s="70"/>
      <c r="D41" s="56"/>
    </row>
    <row r="42" spans="2:4" x14ac:dyDescent="0.2">
      <c r="B42" s="36" t="s">
        <v>26</v>
      </c>
      <c r="C42" s="70"/>
      <c r="D42" s="57"/>
    </row>
    <row r="43" spans="2:4" x14ac:dyDescent="0.2">
      <c r="B43" s="36" t="s">
        <v>27</v>
      </c>
      <c r="C43" s="70"/>
      <c r="D43" s="57"/>
    </row>
    <row r="44" spans="2:4" x14ac:dyDescent="0.2">
      <c r="B44" s="37" t="s">
        <v>28</v>
      </c>
      <c r="C44" s="70"/>
      <c r="D44" s="57"/>
    </row>
    <row r="45" spans="2:4" x14ac:dyDescent="0.2">
      <c r="B45" s="37" t="s">
        <v>29</v>
      </c>
      <c r="C45" s="70"/>
      <c r="D45" s="57"/>
    </row>
    <row r="46" spans="2:4" x14ac:dyDescent="0.2">
      <c r="B46" s="37" t="s">
        <v>30</v>
      </c>
      <c r="C46" s="70"/>
      <c r="D46" s="57"/>
    </row>
    <row r="47" spans="2:4" x14ac:dyDescent="0.2">
      <c r="B47" s="37" t="s">
        <v>31</v>
      </c>
      <c r="C47" s="70"/>
      <c r="D47" s="57"/>
    </row>
    <row r="48" spans="2:4" x14ac:dyDescent="0.2">
      <c r="B48" s="37" t="s">
        <v>32</v>
      </c>
      <c r="C48" s="70"/>
      <c r="D48" s="57"/>
    </row>
    <row r="49" spans="1:4" x14ac:dyDescent="0.2">
      <c r="B49" s="95"/>
      <c r="C49" s="12" t="s">
        <v>167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F29"/>
  <sheetViews>
    <sheetView zoomScaleNormal="100" workbookViewId="0">
      <selection activeCell="A12" sqref="A12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51</v>
      </c>
    </row>
    <row r="2" spans="1:5" s="1" customFormat="1" ht="35.65" customHeight="1" x14ac:dyDescent="0.15">
      <c r="B2" s="5" t="str">
        <f>'Schedule A'!D3</f>
        <v>For the Calendar Year Ending December 31, 2022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193</v>
      </c>
    </row>
    <row r="5" spans="1:5" s="54" customFormat="1" ht="29.65" customHeight="1" x14ac:dyDescent="0.2">
      <c r="A5" s="53" t="s">
        <v>181</v>
      </c>
      <c r="B5" s="53" t="s">
        <v>182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171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96</v>
      </c>
      <c r="C8" s="35"/>
      <c r="D8" s="35" t="s">
        <v>102</v>
      </c>
      <c r="E8" s="35" t="s">
        <v>175</v>
      </c>
    </row>
    <row r="9" spans="1:5" x14ac:dyDescent="0.2">
      <c r="A9" s="36" t="s">
        <v>173</v>
      </c>
      <c r="B9" s="36" t="s">
        <v>97</v>
      </c>
      <c r="C9" s="36" t="s">
        <v>98</v>
      </c>
      <c r="D9" s="36" t="s">
        <v>103</v>
      </c>
      <c r="E9" s="36" t="s">
        <v>172</v>
      </c>
    </row>
    <row r="10" spans="1:5" x14ac:dyDescent="0.2">
      <c r="A10" s="61" t="s">
        <v>259</v>
      </c>
      <c r="B10" s="61" t="s">
        <v>260</v>
      </c>
      <c r="C10" s="57">
        <v>38510</v>
      </c>
      <c r="D10" s="62" t="s">
        <v>170</v>
      </c>
      <c r="E10" s="62" t="s">
        <v>225</v>
      </c>
    </row>
    <row r="11" spans="1:5" x14ac:dyDescent="0.2">
      <c r="A11" s="63" t="s">
        <v>276</v>
      </c>
      <c r="B11" s="63" t="s">
        <v>260</v>
      </c>
      <c r="C11" s="56">
        <v>48080</v>
      </c>
      <c r="D11" s="64" t="s">
        <v>170</v>
      </c>
      <c r="E11" s="64" t="s">
        <v>225</v>
      </c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176</v>
      </c>
      <c r="C20" s="46">
        <f>SUM(C10:C19)</f>
        <v>86590</v>
      </c>
      <c r="D20" s="44"/>
      <c r="E20" s="44"/>
    </row>
    <row r="21" spans="1:6" ht="45" customHeight="1" x14ac:dyDescent="0.2"/>
    <row r="22" spans="1:6" x14ac:dyDescent="0.2">
      <c r="C22" s="41" t="s">
        <v>102</v>
      </c>
      <c r="D22" s="41" t="s">
        <v>103</v>
      </c>
    </row>
    <row r="23" spans="1:6" x14ac:dyDescent="0.2">
      <c r="C23" s="37" t="s">
        <v>162</v>
      </c>
      <c r="D23" s="37" t="s">
        <v>169</v>
      </c>
    </row>
    <row r="24" spans="1:6" x14ac:dyDescent="0.2">
      <c r="C24" s="36" t="s">
        <v>168</v>
      </c>
      <c r="D24" s="36" t="s">
        <v>170</v>
      </c>
    </row>
    <row r="28" spans="1:6" hidden="1" x14ac:dyDescent="0.2">
      <c r="D28" s="6" t="s">
        <v>225</v>
      </c>
    </row>
    <row r="29" spans="1:6" hidden="1" x14ac:dyDescent="0.2">
      <c r="D29" s="6" t="s">
        <v>226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00000000-0002-0000-0600-000000000000}">
      <formula1>$D$23:$D$24</formula1>
    </dataValidation>
    <dataValidation type="list" allowBlank="1" showInputMessage="1" showErrorMessage="1" sqref="E10:E19" xr:uid="{00000000-0002-0000-0600-000001000000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E170"/>
  <sheetViews>
    <sheetView topLeftCell="A21" zoomScaleNormal="100" workbookViewId="0">
      <selection activeCell="C8" sqref="C8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194</v>
      </c>
    </row>
    <row r="3" spans="1:5" s="1" customFormat="1" ht="35.65" customHeight="1" x14ac:dyDescent="0.15">
      <c r="A3" s="2"/>
      <c r="C3" s="5" t="str">
        <f>'Schedule A'!D3</f>
        <v>For the Calendar Year Ending December 31, 2022</v>
      </c>
    </row>
    <row r="4" spans="1:5" s="84" customFormat="1" ht="29.65" customHeight="1" x14ac:dyDescent="0.2">
      <c r="C4" s="84" t="s">
        <v>160</v>
      </c>
      <c r="D4"/>
      <c r="E4"/>
    </row>
    <row r="5" spans="1:5" s="84" customFormat="1" ht="13.15" customHeight="1" x14ac:dyDescent="0.2">
      <c r="B5" s="97"/>
      <c r="C5" s="84" t="s">
        <v>161</v>
      </c>
      <c r="D5"/>
      <c r="E5"/>
    </row>
    <row r="6" spans="1:5" s="84" customFormat="1" ht="15.75" customHeight="1" x14ac:dyDescent="0.2">
      <c r="B6" s="83" t="s">
        <v>159</v>
      </c>
      <c r="C6" s="84" t="s">
        <v>177</v>
      </c>
      <c r="D6"/>
      <c r="E6"/>
    </row>
    <row r="7" spans="1:5" ht="15.75" customHeight="1" x14ac:dyDescent="0.2">
      <c r="B7" s="42" t="s">
        <v>134</v>
      </c>
      <c r="C7" s="57">
        <v>244481</v>
      </c>
      <c r="D7"/>
      <c r="E7"/>
    </row>
    <row r="8" spans="1:5" ht="15.75" customHeight="1" x14ac:dyDescent="0.2">
      <c r="B8" s="43" t="s">
        <v>152</v>
      </c>
      <c r="C8" s="56"/>
      <c r="D8"/>
      <c r="E8"/>
    </row>
    <row r="9" spans="1:5" ht="15.75" customHeight="1" x14ac:dyDescent="0.2">
      <c r="B9" s="43" t="s">
        <v>145</v>
      </c>
      <c r="C9" s="56"/>
      <c r="D9"/>
      <c r="E9"/>
    </row>
    <row r="10" spans="1:5" ht="15.75" customHeight="1" x14ac:dyDescent="0.2">
      <c r="B10" s="43" t="s">
        <v>135</v>
      </c>
      <c r="C10" s="56"/>
      <c r="D10"/>
      <c r="E10"/>
    </row>
    <row r="11" spans="1:5" ht="15.75" customHeight="1" x14ac:dyDescent="0.2">
      <c r="B11" s="43" t="s">
        <v>129</v>
      </c>
      <c r="C11" s="56"/>
      <c r="D11"/>
      <c r="E11"/>
    </row>
    <row r="12" spans="1:5" ht="15.75" customHeight="1" x14ac:dyDescent="0.2">
      <c r="B12" s="43" t="s">
        <v>136</v>
      </c>
      <c r="C12" s="56"/>
      <c r="D12"/>
      <c r="E12"/>
    </row>
    <row r="13" spans="1:5" ht="15.75" customHeight="1" x14ac:dyDescent="0.2">
      <c r="B13" s="43" t="s">
        <v>146</v>
      </c>
      <c r="C13" s="56"/>
      <c r="D13"/>
      <c r="E13"/>
    </row>
    <row r="14" spans="1:5" ht="15.75" customHeight="1" x14ac:dyDescent="0.2">
      <c r="B14" s="43" t="s">
        <v>153</v>
      </c>
      <c r="C14" s="56"/>
      <c r="D14"/>
      <c r="E14"/>
    </row>
    <row r="15" spans="1:5" ht="15.75" customHeight="1" x14ac:dyDescent="0.2">
      <c r="B15" s="43" t="s">
        <v>147</v>
      </c>
      <c r="C15" s="56"/>
      <c r="D15"/>
      <c r="E15"/>
    </row>
    <row r="16" spans="1:5" ht="15.75" customHeight="1" x14ac:dyDescent="0.2">
      <c r="B16" s="43" t="s">
        <v>154</v>
      </c>
      <c r="C16" s="56"/>
      <c r="D16"/>
      <c r="E16"/>
    </row>
    <row r="17" spans="2:5" ht="15.75" customHeight="1" x14ac:dyDescent="0.2">
      <c r="B17" s="43" t="s">
        <v>137</v>
      </c>
      <c r="C17" s="56"/>
      <c r="D17"/>
      <c r="E17"/>
    </row>
    <row r="18" spans="2:5" ht="15.75" customHeight="1" x14ac:dyDescent="0.2">
      <c r="B18" s="43" t="s">
        <v>130</v>
      </c>
      <c r="C18" s="56"/>
      <c r="D18"/>
      <c r="E18"/>
    </row>
    <row r="19" spans="2:5" ht="15.75" customHeight="1" x14ac:dyDescent="0.2">
      <c r="B19" s="43" t="s">
        <v>155</v>
      </c>
      <c r="C19" s="56"/>
      <c r="D19"/>
      <c r="E19"/>
    </row>
    <row r="20" spans="2:5" ht="15.75" customHeight="1" x14ac:dyDescent="0.2">
      <c r="B20" s="43" t="s">
        <v>148</v>
      </c>
      <c r="C20" s="56"/>
      <c r="D20"/>
      <c r="E20"/>
    </row>
    <row r="21" spans="2:5" ht="15.75" customHeight="1" x14ac:dyDescent="0.2">
      <c r="B21" s="43" t="s">
        <v>149</v>
      </c>
      <c r="C21" s="56"/>
      <c r="D21"/>
      <c r="E21"/>
    </row>
    <row r="22" spans="2:5" ht="15.75" customHeight="1" x14ac:dyDescent="0.2">
      <c r="B22" s="43" t="s">
        <v>138</v>
      </c>
      <c r="C22" s="56"/>
      <c r="D22"/>
      <c r="E22"/>
    </row>
    <row r="23" spans="2:5" ht="15.75" customHeight="1" x14ac:dyDescent="0.2">
      <c r="B23" s="43" t="s">
        <v>156</v>
      </c>
      <c r="C23" s="56"/>
      <c r="D23"/>
      <c r="E23"/>
    </row>
    <row r="24" spans="2:5" ht="15.75" customHeight="1" x14ac:dyDescent="0.2">
      <c r="B24" s="43" t="s">
        <v>126</v>
      </c>
      <c r="C24" s="56"/>
      <c r="D24"/>
      <c r="E24"/>
    </row>
    <row r="25" spans="2:5" ht="15.75" customHeight="1" x14ac:dyDescent="0.2">
      <c r="B25" s="43" t="s">
        <v>131</v>
      </c>
      <c r="C25" s="56"/>
      <c r="D25"/>
      <c r="E25"/>
    </row>
    <row r="26" spans="2:5" ht="15.75" customHeight="1" x14ac:dyDescent="0.2">
      <c r="B26" s="43" t="s">
        <v>150</v>
      </c>
      <c r="C26" s="56"/>
      <c r="D26"/>
      <c r="E26"/>
    </row>
    <row r="27" spans="2:5" ht="15.75" customHeight="1" x14ac:dyDescent="0.2">
      <c r="B27" s="43" t="s">
        <v>139</v>
      </c>
      <c r="C27" s="56"/>
      <c r="D27"/>
      <c r="E27"/>
    </row>
    <row r="28" spans="2:5" ht="15.75" customHeight="1" x14ac:dyDescent="0.2">
      <c r="B28" s="43" t="s">
        <v>127</v>
      </c>
      <c r="C28" s="56"/>
      <c r="D28"/>
      <c r="E28"/>
    </row>
    <row r="29" spans="2:5" ht="15.75" customHeight="1" x14ac:dyDescent="0.2">
      <c r="B29" s="43" t="s">
        <v>151</v>
      </c>
      <c r="C29" s="56"/>
      <c r="D29"/>
      <c r="E29"/>
    </row>
    <row r="30" spans="2:5" ht="15.75" customHeight="1" x14ac:dyDescent="0.2">
      <c r="B30" s="43" t="s">
        <v>128</v>
      </c>
      <c r="C30" s="56"/>
      <c r="D30"/>
      <c r="E30"/>
    </row>
    <row r="31" spans="2:5" ht="15.75" customHeight="1" x14ac:dyDescent="0.2">
      <c r="B31" s="43" t="s">
        <v>141</v>
      </c>
      <c r="C31" s="56"/>
      <c r="D31"/>
      <c r="E31"/>
    </row>
    <row r="32" spans="2:5" ht="15.75" customHeight="1" x14ac:dyDescent="0.2">
      <c r="B32" s="43" t="s">
        <v>140</v>
      </c>
      <c r="C32" s="56">
        <v>50184</v>
      </c>
      <c r="D32"/>
      <c r="E32"/>
    </row>
    <row r="33" spans="1:5" ht="15.75" customHeight="1" x14ac:dyDescent="0.2">
      <c r="B33" s="43" t="s">
        <v>142</v>
      </c>
      <c r="C33" s="56">
        <v>13133</v>
      </c>
      <c r="D33"/>
      <c r="E33"/>
    </row>
    <row r="34" spans="1:5" ht="15.75" customHeight="1" x14ac:dyDescent="0.2">
      <c r="B34" s="43" t="s">
        <v>157</v>
      </c>
      <c r="C34" s="56"/>
      <c r="D34"/>
      <c r="E34"/>
    </row>
    <row r="35" spans="1:5" ht="15.75" customHeight="1" x14ac:dyDescent="0.2">
      <c r="B35" s="43" t="s">
        <v>158</v>
      </c>
      <c r="C35" s="56"/>
      <c r="D35"/>
      <c r="E35"/>
    </row>
    <row r="36" spans="1:5" ht="15.75" customHeight="1" x14ac:dyDescent="0.2">
      <c r="B36" s="43" t="s">
        <v>132</v>
      </c>
      <c r="C36" s="56"/>
      <c r="D36"/>
      <c r="E36"/>
    </row>
    <row r="37" spans="1:5" ht="15.75" customHeight="1" x14ac:dyDescent="0.2">
      <c r="B37" s="43" t="s">
        <v>143</v>
      </c>
      <c r="C37" s="56"/>
      <c r="D37"/>
      <c r="E37"/>
    </row>
    <row r="38" spans="1:5" ht="15.75" customHeight="1" x14ac:dyDescent="0.2">
      <c r="B38" s="43" t="s">
        <v>133</v>
      </c>
      <c r="C38" s="56"/>
      <c r="D38"/>
      <c r="E38"/>
    </row>
    <row r="39" spans="1:5" ht="15.75" customHeight="1" x14ac:dyDescent="0.2">
      <c r="B39" s="43" t="s">
        <v>144</v>
      </c>
      <c r="C39" s="56">
        <v>4878</v>
      </c>
      <c r="D39"/>
      <c r="E39"/>
    </row>
    <row r="40" spans="1:5" ht="15.75" customHeight="1" x14ac:dyDescent="0.2">
      <c r="A40"/>
      <c r="B40" s="42" t="s">
        <v>163</v>
      </c>
      <c r="C40" s="46">
        <f>SUM(C7:C39)</f>
        <v>312676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179</v>
      </c>
      <c r="C42" s="48">
        <f>'Schedule B'!C34</f>
        <v>312676</v>
      </c>
    </row>
    <row r="43" spans="1:5" ht="15.75" customHeight="1" x14ac:dyDescent="0.2">
      <c r="A43" s="24"/>
      <c r="B43" s="47" t="s">
        <v>178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146"/>
  <sheetViews>
    <sheetView topLeftCell="A5" zoomScaleNormal="100" workbookViewId="0">
      <selection activeCell="D8" sqref="D8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5" t="str">
        <f>'Schedule A'!D3</f>
        <v>For the Calendar Year Ending December 31, 2022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195</v>
      </c>
    </row>
    <row r="5" spans="1:5" s="54" customFormat="1" ht="29.65" customHeight="1" x14ac:dyDescent="0.2">
      <c r="B5" s="53" t="s">
        <v>181</v>
      </c>
      <c r="C5" s="53" t="s">
        <v>182</v>
      </c>
      <c r="D5" s="54">
        <v>3</v>
      </c>
      <c r="E5" s="55"/>
    </row>
    <row r="6" spans="1:5" x14ac:dyDescent="0.2">
      <c r="B6" s="34" t="s">
        <v>76</v>
      </c>
      <c r="C6" s="34" t="s">
        <v>100</v>
      </c>
      <c r="D6" s="34" t="s">
        <v>102</v>
      </c>
      <c r="E6"/>
    </row>
    <row r="7" spans="1:5" x14ac:dyDescent="0.2">
      <c r="B7" s="36" t="s">
        <v>99</v>
      </c>
      <c r="C7" s="36" t="s">
        <v>101</v>
      </c>
      <c r="D7" s="36" t="s">
        <v>104</v>
      </c>
      <c r="E7"/>
    </row>
    <row r="8" spans="1:5" x14ac:dyDescent="0.2">
      <c r="B8" s="61" t="s">
        <v>261</v>
      </c>
      <c r="C8" s="65">
        <v>0.5</v>
      </c>
      <c r="D8" s="59" t="s">
        <v>220</v>
      </c>
      <c r="E8"/>
    </row>
    <row r="9" spans="1:5" x14ac:dyDescent="0.2">
      <c r="B9" s="63" t="s">
        <v>263</v>
      </c>
      <c r="C9" s="66">
        <v>0.25</v>
      </c>
      <c r="D9" s="60" t="s">
        <v>220</v>
      </c>
      <c r="E9"/>
    </row>
    <row r="10" spans="1:5" x14ac:dyDescent="0.2">
      <c r="B10" s="63" t="s">
        <v>264</v>
      </c>
      <c r="C10" s="66">
        <v>3.0020000000000002E-2</v>
      </c>
      <c r="D10" s="60" t="s">
        <v>106</v>
      </c>
      <c r="E10"/>
    </row>
    <row r="11" spans="1:5" x14ac:dyDescent="0.2">
      <c r="B11" s="63" t="s">
        <v>265</v>
      </c>
      <c r="C11" s="66">
        <v>2.3911000000000002E-2</v>
      </c>
      <c r="D11" s="60" t="s">
        <v>106</v>
      </c>
      <c r="E11"/>
    </row>
    <row r="12" spans="1:5" x14ac:dyDescent="0.2">
      <c r="B12" s="63" t="s">
        <v>266</v>
      </c>
      <c r="C12" s="66">
        <v>2.1520000000000001E-2</v>
      </c>
      <c r="D12" s="60" t="s">
        <v>106</v>
      </c>
      <c r="E12"/>
    </row>
    <row r="13" spans="1:5" x14ac:dyDescent="0.2">
      <c r="B13" s="63" t="s">
        <v>267</v>
      </c>
      <c r="C13" s="66">
        <v>1.9129E-2</v>
      </c>
      <c r="D13" s="60" t="s">
        <v>106</v>
      </c>
      <c r="E13"/>
    </row>
    <row r="14" spans="1:5" x14ac:dyDescent="0.2">
      <c r="B14" s="63" t="s">
        <v>268</v>
      </c>
      <c r="C14" s="66">
        <v>1.6737999999999999E-2</v>
      </c>
      <c r="D14" s="60" t="s">
        <v>106</v>
      </c>
      <c r="E14"/>
    </row>
    <row r="15" spans="1:5" x14ac:dyDescent="0.2">
      <c r="B15" s="63" t="s">
        <v>269</v>
      </c>
      <c r="C15" s="66">
        <v>1.4347E-2</v>
      </c>
      <c r="D15" s="60" t="s">
        <v>106</v>
      </c>
      <c r="E15"/>
    </row>
    <row r="16" spans="1:5" x14ac:dyDescent="0.2">
      <c r="B16" s="63" t="s">
        <v>270</v>
      </c>
      <c r="C16" s="66">
        <v>1.4347E-2</v>
      </c>
      <c r="D16" s="60" t="s">
        <v>106</v>
      </c>
      <c r="E16"/>
    </row>
    <row r="17" spans="1:7" x14ac:dyDescent="0.2">
      <c r="B17" s="63" t="s">
        <v>271</v>
      </c>
      <c r="C17" s="66">
        <v>1.4347E-2</v>
      </c>
      <c r="D17" s="60" t="s">
        <v>106</v>
      </c>
      <c r="E17"/>
    </row>
    <row r="18" spans="1:7" x14ac:dyDescent="0.2">
      <c r="B18" s="63" t="s">
        <v>272</v>
      </c>
      <c r="C18" s="66">
        <v>1.1955E-2</v>
      </c>
      <c r="D18" s="60" t="s">
        <v>106</v>
      </c>
      <c r="E18"/>
    </row>
    <row r="19" spans="1:7" x14ac:dyDescent="0.2">
      <c r="B19" s="63" t="s">
        <v>273</v>
      </c>
      <c r="C19" s="66">
        <v>1.1955E-2</v>
      </c>
      <c r="D19" s="60" t="s">
        <v>106</v>
      </c>
      <c r="E19"/>
    </row>
    <row r="20" spans="1:7" s="13" customFormat="1" x14ac:dyDescent="0.2">
      <c r="B20" s="61" t="s">
        <v>274</v>
      </c>
      <c r="C20" s="65">
        <v>9.5639999999999996E-3</v>
      </c>
      <c r="D20" s="59" t="s">
        <v>106</v>
      </c>
      <c r="E20"/>
      <c r="F20" s="6"/>
      <c r="G20" s="6"/>
    </row>
    <row r="21" spans="1:7" x14ac:dyDescent="0.2">
      <c r="B21" s="61" t="s">
        <v>275</v>
      </c>
      <c r="C21" s="65">
        <f>1-SUM(C8:C20)</f>
        <v>6.2166999999999861E-2</v>
      </c>
      <c r="D21" s="59" t="s">
        <v>106</v>
      </c>
      <c r="E21"/>
    </row>
    <row r="22" spans="1:7" x14ac:dyDescent="0.2">
      <c r="B22" s="27" t="s">
        <v>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103</v>
      </c>
      <c r="D24" s="41" t="s">
        <v>102</v>
      </c>
    </row>
    <row r="25" spans="1:7" ht="16.5" customHeight="1" x14ac:dyDescent="0.2">
      <c r="A25" s="24"/>
      <c r="B25" s="6"/>
      <c r="C25" s="37" t="s">
        <v>105</v>
      </c>
      <c r="D25" s="39" t="s">
        <v>111</v>
      </c>
    </row>
    <row r="26" spans="1:7" ht="16.5" customHeight="1" x14ac:dyDescent="0.2">
      <c r="A26" s="24"/>
      <c r="B26" s="6"/>
      <c r="C26" s="36" t="s">
        <v>106</v>
      </c>
      <c r="D26" s="40" t="s">
        <v>112</v>
      </c>
    </row>
    <row r="27" spans="1:7" ht="16.5" customHeight="1" x14ac:dyDescent="0.2">
      <c r="A27" s="24"/>
      <c r="B27" s="6"/>
      <c r="C27" s="37" t="s">
        <v>107</v>
      </c>
      <c r="D27" s="40" t="s">
        <v>113</v>
      </c>
    </row>
    <row r="28" spans="1:7" ht="16.5" customHeight="1" x14ac:dyDescent="0.2">
      <c r="A28" s="24"/>
      <c r="B28" s="6"/>
      <c r="C28" s="36" t="s">
        <v>108</v>
      </c>
      <c r="D28" s="40" t="s">
        <v>114</v>
      </c>
    </row>
    <row r="29" spans="1:7" ht="16.5" customHeight="1" x14ac:dyDescent="0.2">
      <c r="A29" s="24"/>
      <c r="B29" s="6"/>
      <c r="C29" s="37" t="s">
        <v>109</v>
      </c>
      <c r="D29" s="39" t="s">
        <v>115</v>
      </c>
    </row>
    <row r="30" spans="1:7" ht="16.5" customHeight="1" x14ac:dyDescent="0.2">
      <c r="A30" s="24"/>
      <c r="B30" s="6"/>
      <c r="C30" s="37" t="s">
        <v>220</v>
      </c>
      <c r="D30" s="39" t="s">
        <v>221</v>
      </c>
    </row>
    <row r="31" spans="1:7" ht="16.5" customHeight="1" x14ac:dyDescent="0.2">
      <c r="A31" s="24"/>
      <c r="B31" s="6"/>
      <c r="C31" s="37" t="s">
        <v>222</v>
      </c>
      <c r="D31" s="39" t="s">
        <v>223</v>
      </c>
    </row>
    <row r="32" spans="1:7" ht="16.5" customHeight="1" x14ac:dyDescent="0.2">
      <c r="A32" s="24"/>
      <c r="B32" s="6"/>
      <c r="C32" s="37" t="s">
        <v>110</v>
      </c>
      <c r="D32" s="39" t="s">
        <v>116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00000000-0002-0000-0800-000000000000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2023-05-16T13:00:22Z</cp:lastPrinted>
  <dcterms:created xsi:type="dcterms:W3CDTF">2000-09-18T16:48:49Z</dcterms:created>
  <dcterms:modified xsi:type="dcterms:W3CDTF">2023-08-14T23:04:16Z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