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F017803B-0092-4216-9BCA-37AF7ED03A15}" xr6:coauthVersionLast="47" xr6:coauthVersionMax="47" xr10:uidLastSave="{00000000-0000-0000-0000-000000000000}"/>
  <bookViews>
    <workbookView xWindow="38280" yWindow="0" windowWidth="38640" windowHeight="21120" tabRatio="777" activeTab="1" xr2:uid="{6AE9FF7B-1609-4260-BA68-6252044A79DC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0" l="1"/>
  <c r="D35" i="10"/>
  <c r="E19" i="9"/>
  <c r="C35" i="10"/>
  <c r="D39" i="10"/>
  <c r="E13" i="10"/>
  <c r="B44" i="10"/>
  <c r="E12" i="10"/>
  <c r="E20" i="10"/>
  <c r="E19" i="10"/>
  <c r="E32" i="10"/>
  <c r="E31" i="10"/>
  <c r="E15" i="10"/>
  <c r="E14" i="10"/>
  <c r="E25" i="10"/>
  <c r="C2" i="16"/>
  <c r="C22" i="16"/>
  <c r="C3" i="15"/>
  <c r="C40" i="15"/>
  <c r="B2" i="14"/>
  <c r="C20" i="14"/>
  <c r="C3" i="13"/>
  <c r="D26" i="13"/>
  <c r="E44" i="9" s="1"/>
  <c r="D49" i="13"/>
  <c r="E59" i="9"/>
  <c r="E60" i="9" s="1"/>
  <c r="C3" i="12"/>
  <c r="D12" i="12"/>
  <c r="E41" i="9" s="1"/>
  <c r="D3" i="11"/>
  <c r="F28" i="11"/>
  <c r="E21" i="9" s="1"/>
  <c r="E33" i="11"/>
  <c r="C3" i="10"/>
  <c r="E9" i="10"/>
  <c r="E35" i="10" s="1"/>
  <c r="E20" i="9" s="1"/>
  <c r="E10" i="10"/>
  <c r="E11" i="10"/>
  <c r="E16" i="10"/>
  <c r="E17" i="10"/>
  <c r="E21" i="10"/>
  <c r="E22" i="10"/>
  <c r="E23" i="10"/>
  <c r="E24" i="10"/>
  <c r="E26" i="10"/>
  <c r="E27" i="10"/>
  <c r="E28" i="10"/>
  <c r="E29" i="10"/>
  <c r="E30" i="10"/>
  <c r="E33" i="10"/>
  <c r="E34" i="10"/>
  <c r="C42" i="15"/>
  <c r="C43" i="15" s="1"/>
  <c r="A70" i="9" s="1"/>
  <c r="E18" i="9"/>
  <c r="E45" i="9" l="1"/>
  <c r="E22" i="9"/>
  <c r="E48" i="9" l="1"/>
  <c r="E63" i="9" s="1"/>
</calcChain>
</file>

<file path=xl/sharedStrings.xml><?xml version="1.0" encoding="utf-8"?>
<sst xmlns="http://schemas.openxmlformats.org/spreadsheetml/2006/main" count="361" uniqueCount="254">
  <si>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</si>
  <si>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</si>
  <si>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</si>
  <si>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</si>
  <si>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</si>
  <si>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</si>
  <si>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</si>
  <si>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</si>
  <si>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</si>
  <si>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</si>
  <si>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</si>
  <si>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</si>
  <si>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</si>
  <si>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</si>
  <si>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</si>
  <si>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</si>
  <si>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</si>
  <si>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</si>
  <si>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</si>
  <si>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</si>
  <si>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</si>
  <si>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</si>
  <si>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</si>
  <si>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</si>
  <si>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</si>
  <si>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</si>
  <si>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</si>
  <si>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</si>
  <si>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</si>
  <si>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</si>
  <si>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</si>
  <si>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</si>
  <si>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</si>
  <si>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</si>
  <si>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</si>
  <si>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</si>
  <si>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</si>
  <si>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</si>
  <si>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</si>
  <si>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</si>
  <si>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</si>
  <si>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</si>
  <si>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</si>
  <si>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</si>
  <si>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</si>
  <si>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</si>
  <si>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</si>
  <si>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</si>
  <si>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</si>
  <si>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</si>
  <si>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</si>
  <si>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</si>
  <si>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</si>
  <si>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</si>
  <si>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</si>
  <si>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</si>
  <si>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</si>
  <si>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</si>
  <si>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</si>
  <si>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</si>
  <si>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</si>
  <si>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</si>
  <si>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</si>
  <si>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</si>
  <si>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</si>
  <si>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</si>
  <si>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</si>
  <si>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</si>
  <si>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</si>
  <si>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</si>
  <si>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</si>
  <si>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</si>
  <si>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</si>
  <si>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</si>
  <si>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</si>
  <si>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</si>
  <si>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</si>
  <si>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</si>
  <si>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</si>
  <si>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</si>
  <si>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</si>
  <si>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</si>
  <si>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</si>
  <si>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</si>
  <si>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</si>
  <si>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</si>
  <si>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</si>
  <si>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</si>
  <si>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</si>
  <si>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</si>
  <si>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</si>
  <si>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</si>
  <si>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</si>
  <si>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</si>
  <si>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</si>
  <si>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</si>
  <si>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</si>
  <si>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</si>
  <si>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</si>
  <si>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</si>
  <si>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</si>
  <si>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</si>
  <si>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</si>
  <si>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</si>
  <si>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</si>
  <si>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</si>
  <si>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</si>
  <si>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</si>
  <si>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</si>
  <si>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</si>
  <si>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</si>
  <si>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</si>
  <si>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</si>
  <si>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</si>
  <si>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</si>
  <si>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</si>
  <si>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</si>
  <si>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</si>
  <si>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</si>
  <si>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</si>
  <si>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</si>
  <si>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</si>
  <si>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</si>
  <si>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</si>
  <si>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</si>
  <si>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</si>
  <si>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</si>
  <si>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</si>
  <si>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</si>
  <si>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</si>
  <si>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</si>
  <si>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</si>
  <si>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</si>
  <si>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</si>
  <si>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</si>
  <si>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</si>
  <si>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</si>
  <si>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</si>
  <si>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</si>
  <si>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</si>
  <si>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</si>
  <si>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</si>
  <si>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</si>
  <si>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</si>
  <si>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</si>
  <si>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</si>
  <si>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</si>
  <si>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</si>
  <si>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</si>
  <si>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</si>
  <si>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</si>
  <si>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</si>
  <si>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</si>
  <si>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</si>
  <si>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</si>
  <si>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</si>
  <si>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</si>
  <si>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</si>
  <si>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</si>
  <si>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</si>
  <si>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</si>
  <si>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</si>
  <si>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</si>
  <si>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</si>
  <si>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</si>
  <si>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</si>
  <si>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</si>
  <si>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</si>
  <si>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</si>
  <si>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</si>
  <si>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</si>
  <si>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</si>
  <si>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</si>
  <si>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</si>
  <si>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</si>
  <si>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</si>
  <si>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</si>
  <si>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</si>
  <si>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</si>
  <si>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</si>
  <si>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</si>
  <si>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</si>
  <si>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</si>
  <si>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</si>
  <si>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</si>
  <si>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</si>
  <si>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</si>
  <si>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</si>
  <si>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</si>
  <si>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</si>
  <si>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</si>
  <si>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</si>
  <si>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</si>
  <si>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</si>
  <si>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</si>
  <si>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</si>
  <si>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</si>
  <si>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</si>
  <si>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</si>
  <si>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</si>
  <si>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</si>
  <si>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</si>
  <si>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</si>
  <si>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</si>
  <si>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</si>
  <si>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</si>
  <si>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</si>
  <si>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</si>
  <si>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</si>
  <si>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</si>
  <si>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</si>
  <si>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</si>
  <si>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</si>
  <si>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</si>
  <si>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</si>
  <si>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</si>
  <si>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</si>
  <si>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</si>
  <si>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</si>
  <si>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</si>
  <si>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</si>
  <si>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</si>
  <si>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</si>
  <si>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</si>
  <si>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</si>
  <si>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</si>
  <si>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</si>
  <si>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</si>
  <si>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</si>
  <si>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</si>
  <si>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Westcor Land Title Insurance Company</t>
  </si>
  <si>
    <t>Stewart Title Guaranty Company</t>
  </si>
  <si>
    <t>DHI Title Insurance Company</t>
  </si>
  <si>
    <t>Doma Title Insurance Company</t>
  </si>
  <si>
    <t>American Digital Title Insurance Company</t>
  </si>
  <si>
    <t>For Calendar Year Ending December 31, 2024</t>
  </si>
  <si>
    <t>For the Calendar Year Ending December 31, 2024</t>
  </si>
  <si>
    <t>American Eagle Title Insurance Company</t>
  </si>
  <si>
    <t>Connecticut Attorneys Title Insurance</t>
  </si>
  <si>
    <t>Oklahoma</t>
  </si>
  <si>
    <t>Tulsa</t>
  </si>
  <si>
    <t>I, Ronda Roberts, the VP - Accounting &amp; Funding (job position) of Title Clearing &amp; Escrow, LLC (name of Company),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</si>
  <si>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r>
      <t xml:space="preserve">SUBSCRIBED AND SWORN BEFORE ME </t>
    </r>
    <r>
      <rPr>
        <sz val="10"/>
        <rFont val="Arial"/>
        <family val="2"/>
      </rPr>
      <t>this 13th day of May, 2025.</t>
    </r>
  </si>
  <si>
    <t>Title Clearing &amp; Escrow, LLC</t>
  </si>
  <si>
    <t>6102 S Memorial Dr, Tulsa, OK 74133</t>
  </si>
  <si>
    <t>Ronda Roberts</t>
  </si>
  <si>
    <t>X</t>
  </si>
  <si>
    <t>Other expenses</t>
  </si>
  <si>
    <t>Parent Company</t>
  </si>
  <si>
    <t>Fay Group</t>
  </si>
  <si>
    <t>Shared Services expense</t>
  </si>
  <si>
    <t>Search expense</t>
  </si>
  <si>
    <t>Dax Junker</t>
  </si>
  <si>
    <t>FM Title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</si>
</sst>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0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9" fillId="0" borderId="0" xfId="0" applyFont="1" applyAlignment="1">
      <alignment horizontal="center" wrapText="1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37" fontId="3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</cellXfs>
  <cellStyles count="4">
    <cellStyle name="Currency" xfId="1" builtinId="4"/>
    <cellStyle name="Normal" xfId="0" builtinId="0"/>
    <cellStyle name="Normal 2" xfId="2" xr:uid="{B1C780EF-397D-4BDE-A125-F3A828896425}"/>
    <cellStyle name="Normal_NM Title Insurance - Agents Statistical Report 2006" xfId="3" xr:uid="{891E29B0-8E23-412C-ADC0-F486479D56C2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0474C-DF0B-4462-B682-4233B3A8A05E}">
  <sheetPr codeName="Sheet6">
    <pageSetUpPr fitToPage="1"/>
  </sheetPr>
  <dimension ref="A1:I26"/>
  <sheetViews>
    <sheetView zoomScaleNormal="100" workbookViewId="0">
      <selection activeCell="A21" sqref="A21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235</v>
      </c>
      <c r="G3"/>
    </row>
    <row r="6" spans="1:9" ht="19.5" customHeight="1" x14ac:dyDescent="0.2">
      <c r="A6" s="73" t="s">
        <v>189</v>
      </c>
      <c r="C6" s="113" t="s">
        <v>239</v>
      </c>
      <c r="D6" s="113"/>
      <c r="E6" s="113"/>
    </row>
    <row r="8" spans="1:9" ht="19.5" customHeight="1" x14ac:dyDescent="0.2">
      <c r="A8" s="73" t="s">
        <v>188</v>
      </c>
      <c r="C8" s="113" t="s">
        <v>240</v>
      </c>
      <c r="D8" s="113"/>
      <c r="E8" s="113"/>
    </row>
    <row r="12" spans="1:9" ht="69.75" customHeight="1" x14ac:dyDescent="0.2">
      <c r="A12" s="112" t="s">
        <v>241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242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757B2-72F5-43F5-9940-0E1DDC3FCF04}">
  <sheetPr codeName="Sheet1">
    <pageSetUpPr fitToPage="1"/>
  </sheetPr>
  <dimension ref="A1:F215"/>
  <sheetViews>
    <sheetView tabSelected="1" zoomScaleNormal="100" workbookViewId="0">
      <selection activeCell="E32" sqref="E32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236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243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244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245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246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B'!C35</f>
        <v>31823</v>
      </c>
    </row>
    <row r="19" spans="3:6" x14ac:dyDescent="0.2">
      <c r="C19" s="11" t="s">
        <v>12</v>
      </c>
      <c r="D19" s="12" t="s">
        <v>165</v>
      </c>
      <c r="E19" s="46">
        <f>'Schedule B'!D35</f>
        <v>6364.6</v>
      </c>
    </row>
    <row r="20" spans="3:6" s="13" customFormat="1" x14ac:dyDescent="0.2">
      <c r="C20" s="11" t="s">
        <v>13</v>
      </c>
      <c r="D20" s="12" t="s">
        <v>166</v>
      </c>
      <c r="E20" s="85">
        <f>'Schedule B'!E35</f>
        <v>25458.400000000001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116264.69</v>
      </c>
    </row>
    <row r="22" spans="3:6" x14ac:dyDescent="0.2">
      <c r="C22" s="11" t="s">
        <v>15</v>
      </c>
      <c r="D22" s="14" t="s">
        <v>17</v>
      </c>
      <c r="E22" s="46">
        <f>SUM(E20:E21)</f>
        <v>141723.09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41248.129999999997</v>
      </c>
    </row>
    <row r="26" spans="3:6" x14ac:dyDescent="0.2">
      <c r="C26" s="11" t="s">
        <v>12</v>
      </c>
      <c r="D26" s="12" t="s">
        <v>35</v>
      </c>
      <c r="E26" s="57">
        <v>0</v>
      </c>
    </row>
    <row r="27" spans="3:6" x14ac:dyDescent="0.2">
      <c r="C27" s="11" t="s">
        <v>13</v>
      </c>
      <c r="D27" s="12" t="s">
        <v>36</v>
      </c>
      <c r="E27" s="57">
        <v>4806.95</v>
      </c>
    </row>
    <row r="28" spans="3:6" x14ac:dyDescent="0.2">
      <c r="C28" s="11" t="s">
        <v>14</v>
      </c>
      <c r="D28" s="12" t="s">
        <v>37</v>
      </c>
      <c r="E28" s="57">
        <v>2637.18</v>
      </c>
    </row>
    <row r="29" spans="3:6" x14ac:dyDescent="0.2">
      <c r="C29" s="11" t="s">
        <v>15</v>
      </c>
      <c r="D29" s="12" t="s">
        <v>24</v>
      </c>
      <c r="E29" s="57">
        <v>850.42</v>
      </c>
    </row>
    <row r="30" spans="3:6" x14ac:dyDescent="0.2">
      <c r="C30" s="11" t="s">
        <v>16</v>
      </c>
      <c r="D30" s="12" t="s">
        <v>38</v>
      </c>
      <c r="E30" s="57">
        <v>331.96</v>
      </c>
    </row>
    <row r="31" spans="3:6" x14ac:dyDescent="0.2">
      <c r="C31" s="11" t="s">
        <v>18</v>
      </c>
      <c r="D31" s="12" t="s">
        <v>39</v>
      </c>
      <c r="E31" s="57">
        <v>826</v>
      </c>
    </row>
    <row r="32" spans="3:6" x14ac:dyDescent="0.2">
      <c r="C32" s="11" t="s">
        <v>19</v>
      </c>
      <c r="D32" s="12" t="s">
        <v>40</v>
      </c>
      <c r="E32" s="57">
        <v>1163.07</v>
      </c>
    </row>
    <row r="33" spans="3:5" x14ac:dyDescent="0.2">
      <c r="C33" s="11" t="s">
        <v>20</v>
      </c>
      <c r="D33" s="12" t="s">
        <v>41</v>
      </c>
      <c r="E33" s="57">
        <v>408.69</v>
      </c>
    </row>
    <row r="34" spans="3:5" x14ac:dyDescent="0.2">
      <c r="C34" s="11" t="s">
        <v>21</v>
      </c>
      <c r="D34" s="12" t="s">
        <v>42</v>
      </c>
      <c r="E34" s="57">
        <v>1114.98</v>
      </c>
    </row>
    <row r="35" spans="3:5" x14ac:dyDescent="0.2">
      <c r="C35" s="11" t="s">
        <v>22</v>
      </c>
      <c r="D35" s="12" t="s">
        <v>57</v>
      </c>
      <c r="E35" s="57">
        <v>0</v>
      </c>
    </row>
    <row r="36" spans="3:5" x14ac:dyDescent="0.2">
      <c r="C36" s="11" t="s">
        <v>23</v>
      </c>
      <c r="D36" s="12" t="s">
        <v>58</v>
      </c>
      <c r="E36" s="57">
        <v>5150.42</v>
      </c>
    </row>
    <row r="37" spans="3:5" x14ac:dyDescent="0.2">
      <c r="C37" s="11" t="s">
        <v>25</v>
      </c>
      <c r="D37" s="12" t="s">
        <v>43</v>
      </c>
      <c r="E37" s="57">
        <v>0</v>
      </c>
    </row>
    <row r="38" spans="3:5" x14ac:dyDescent="0.2">
      <c r="C38" s="11" t="s">
        <v>26</v>
      </c>
      <c r="D38" s="12" t="s">
        <v>44</v>
      </c>
      <c r="E38" s="57">
        <v>0</v>
      </c>
    </row>
    <row r="39" spans="3:5" x14ac:dyDescent="0.2">
      <c r="C39" s="11" t="s">
        <v>27</v>
      </c>
      <c r="D39" s="12" t="s">
        <v>45</v>
      </c>
      <c r="E39" s="57">
        <v>42.82</v>
      </c>
    </row>
    <row r="40" spans="3:5" x14ac:dyDescent="0.2">
      <c r="C40" s="11" t="s">
        <v>28</v>
      </c>
      <c r="D40" s="12" t="s">
        <v>46</v>
      </c>
      <c r="E40" s="57">
        <v>3214.56</v>
      </c>
    </row>
    <row r="41" spans="3:5" x14ac:dyDescent="0.2">
      <c r="C41" s="11" t="s">
        <v>29</v>
      </c>
      <c r="D41" s="12" t="s">
        <v>47</v>
      </c>
      <c r="E41" s="46">
        <f>'Schedule D'!D12</f>
        <v>215.97</v>
      </c>
    </row>
    <row r="42" spans="3:5" x14ac:dyDescent="0.2">
      <c r="C42" s="11" t="s">
        <v>30</v>
      </c>
      <c r="D42" s="12" t="s">
        <v>48</v>
      </c>
      <c r="E42" s="57">
        <v>4742.13</v>
      </c>
    </row>
    <row r="43" spans="3:5" x14ac:dyDescent="0.2">
      <c r="C43" s="11" t="s">
        <v>31</v>
      </c>
      <c r="D43" s="12" t="s">
        <v>49</v>
      </c>
      <c r="E43" s="57">
        <v>25.74</v>
      </c>
    </row>
    <row r="44" spans="3:5" x14ac:dyDescent="0.2">
      <c r="C44" s="11" t="s">
        <v>32</v>
      </c>
      <c r="D44" s="12" t="s">
        <v>50</v>
      </c>
      <c r="E44" s="46">
        <f>'Schedule E'!D26</f>
        <v>53431</v>
      </c>
    </row>
    <row r="45" spans="3:5" x14ac:dyDescent="0.2">
      <c r="C45" s="11" t="s">
        <v>33</v>
      </c>
      <c r="D45" s="17" t="s">
        <v>59</v>
      </c>
      <c r="E45" s="86">
        <f>SUM(E25:E44)</f>
        <v>120210.02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21513.069999999992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>
        <v>0</v>
      </c>
    </row>
    <row r="52" spans="3:5" x14ac:dyDescent="0.2">
      <c r="C52" s="11" t="s">
        <v>12</v>
      </c>
      <c r="D52" s="12" t="s">
        <v>63</v>
      </c>
      <c r="E52" s="57">
        <v>0</v>
      </c>
    </row>
    <row r="53" spans="3:5" x14ac:dyDescent="0.2">
      <c r="C53" s="11" t="s">
        <v>13</v>
      </c>
      <c r="D53" s="12" t="s">
        <v>64</v>
      </c>
      <c r="E53" s="57">
        <v>0</v>
      </c>
    </row>
    <row r="54" spans="3:5" x14ac:dyDescent="0.2">
      <c r="C54" s="11" t="s">
        <v>14</v>
      </c>
      <c r="D54" s="12" t="s">
        <v>65</v>
      </c>
      <c r="E54" s="57">
        <v>1116.6500000000001</v>
      </c>
    </row>
    <row r="55" spans="3:5" x14ac:dyDescent="0.2">
      <c r="C55" s="11" t="s">
        <v>15</v>
      </c>
      <c r="D55" s="12" t="s">
        <v>66</v>
      </c>
      <c r="E55" s="57">
        <v>386.5</v>
      </c>
    </row>
    <row r="56" spans="3:5" x14ac:dyDescent="0.2">
      <c r="C56" s="11" t="s">
        <v>16</v>
      </c>
      <c r="D56" s="12" t="s">
        <v>67</v>
      </c>
      <c r="E56" s="57">
        <v>0</v>
      </c>
    </row>
    <row r="57" spans="3:5" x14ac:dyDescent="0.2">
      <c r="C57" s="11" t="s">
        <v>18</v>
      </c>
      <c r="D57" s="12" t="s">
        <v>68</v>
      </c>
      <c r="E57" s="57">
        <v>0</v>
      </c>
    </row>
    <row r="58" spans="3:5" x14ac:dyDescent="0.2">
      <c r="C58" s="11" t="s">
        <v>19</v>
      </c>
      <c r="D58" s="12" t="s">
        <v>125</v>
      </c>
      <c r="E58" s="57">
        <v>0</v>
      </c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1503.15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20009.919999999991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2430</v>
      </c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>
        <v>1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4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FCF2-B9BE-48EC-8A21-3CF3B40A2E8B}">
  <sheetPr codeName="Sheet2">
    <pageSetUpPr fitToPage="1"/>
  </sheetPr>
  <dimension ref="A1:E181"/>
  <sheetViews>
    <sheetView zoomScaleNormal="100" workbookViewId="0">
      <selection activeCell="D24" sqref="D24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>
        <v>16421</v>
      </c>
      <c r="D9" s="49">
        <v>3284.2</v>
      </c>
      <c r="E9" s="46">
        <f>C9-D9</f>
        <v>13136.8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/>
      <c r="D11" s="50"/>
      <c r="E11" s="46">
        <f t="shared" ref="E11:E34" si="0">C11-D11</f>
        <v>0</v>
      </c>
    </row>
    <row r="12" spans="1:5" ht="14.25" customHeight="1" x14ac:dyDescent="0.2">
      <c r="B12" s="42" t="s">
        <v>234</v>
      </c>
      <c r="C12" s="52"/>
      <c r="D12" s="52"/>
      <c r="E12" s="46">
        <f>C12-D12</f>
        <v>0</v>
      </c>
    </row>
    <row r="13" spans="1:5" ht="14.25" customHeight="1" x14ac:dyDescent="0.2">
      <c r="B13" s="42" t="s">
        <v>237</v>
      </c>
      <c r="C13" s="52"/>
      <c r="D13" s="52"/>
      <c r="E13" s="46">
        <f>C13-D13</f>
        <v>0</v>
      </c>
    </row>
    <row r="14" spans="1:5" ht="14.25" customHeight="1" x14ac:dyDescent="0.2">
      <c r="B14" s="42" t="s">
        <v>226</v>
      </c>
      <c r="C14" s="52"/>
      <c r="D14" s="52"/>
      <c r="E14" s="46">
        <f>C14-D14</f>
        <v>0</v>
      </c>
    </row>
    <row r="15" spans="1:5" ht="14.25" customHeight="1" x14ac:dyDescent="0.2">
      <c r="B15" s="42" t="s">
        <v>227</v>
      </c>
      <c r="C15" s="52"/>
      <c r="D15" s="50"/>
      <c r="E15" s="46">
        <f>C15-D15</f>
        <v>0</v>
      </c>
    </row>
    <row r="16" spans="1:5" ht="14.25" customHeight="1" x14ac:dyDescent="0.2">
      <c r="B16" s="42" t="s">
        <v>119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120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238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232</v>
      </c>
      <c r="C19" s="52"/>
      <c r="D19" s="50"/>
      <c r="E19" s="46">
        <f>C19-D19</f>
        <v>0</v>
      </c>
    </row>
    <row r="20" spans="2:5" ht="14.25" customHeight="1" x14ac:dyDescent="0.2">
      <c r="B20" s="42" t="s">
        <v>233</v>
      </c>
      <c r="C20" s="52"/>
      <c r="D20" s="50"/>
      <c r="E20" s="46">
        <f>C20-D20</f>
        <v>0</v>
      </c>
    </row>
    <row r="21" spans="2:5" ht="14.25" customHeight="1" x14ac:dyDescent="0.2">
      <c r="B21" s="42" t="s">
        <v>121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228</v>
      </c>
      <c r="C22" s="52"/>
      <c r="D22" s="52"/>
      <c r="E22" s="46">
        <f t="shared" si="0"/>
        <v>0</v>
      </c>
    </row>
    <row r="23" spans="2:5" ht="14.25" customHeight="1" x14ac:dyDescent="0.2">
      <c r="B23" s="42" t="s">
        <v>122</v>
      </c>
      <c r="C23" s="52">
        <v>15402</v>
      </c>
      <c r="D23" s="50">
        <v>3080.4</v>
      </c>
      <c r="E23" s="46">
        <f t="shared" si="0"/>
        <v>12321.6</v>
      </c>
    </row>
    <row r="24" spans="2:5" ht="14.25" customHeight="1" x14ac:dyDescent="0.2">
      <c r="B24" s="42" t="s">
        <v>216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214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217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123</v>
      </c>
      <c r="C27" s="52"/>
      <c r="D27" s="50"/>
      <c r="E27" s="46">
        <f>C27-D27</f>
        <v>0</v>
      </c>
    </row>
    <row r="28" spans="2:5" ht="14.25" customHeight="1" x14ac:dyDescent="0.2">
      <c r="B28" s="42" t="s">
        <v>203</v>
      </c>
      <c r="C28" s="52"/>
      <c r="D28" s="50"/>
      <c r="E28" s="46">
        <f>C28-D28</f>
        <v>0</v>
      </c>
    </row>
    <row r="29" spans="2:5" ht="14.25" customHeight="1" x14ac:dyDescent="0.2">
      <c r="B29" s="42" t="s">
        <v>229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231</v>
      </c>
      <c r="C30" s="52"/>
      <c r="D30" s="50"/>
      <c r="E30" s="46">
        <f t="shared" si="0"/>
        <v>0</v>
      </c>
    </row>
    <row r="31" spans="2:5" ht="14.25" customHeight="1" x14ac:dyDescent="0.2">
      <c r="B31" s="42" t="s">
        <v>124</v>
      </c>
      <c r="C31" s="52"/>
      <c r="D31" s="50"/>
      <c r="E31" s="46">
        <f>C31-D31</f>
        <v>0</v>
      </c>
    </row>
    <row r="32" spans="2:5" ht="14.25" customHeight="1" x14ac:dyDescent="0.2">
      <c r="B32" s="42" t="s">
        <v>230</v>
      </c>
      <c r="C32" s="52"/>
      <c r="D32" s="50"/>
      <c r="E32" s="46">
        <f>C32-D32</f>
        <v>0</v>
      </c>
    </row>
    <row r="33" spans="1:5" ht="14.25" customHeight="1" x14ac:dyDescent="0.2">
      <c r="B33" s="42" t="s">
        <v>201</v>
      </c>
      <c r="C33" s="52"/>
      <c r="D33" s="50"/>
      <c r="E33" s="46">
        <f t="shared" si="0"/>
        <v>0</v>
      </c>
    </row>
    <row r="34" spans="1:5" ht="14.25" customHeight="1" x14ac:dyDescent="0.2">
      <c r="B34" s="42" t="s">
        <v>196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2</v>
      </c>
      <c r="C35" s="12">
        <f>SUM(C9:C34)</f>
        <v>31823</v>
      </c>
      <c r="D35" s="12">
        <f>SUM(D9:D34)</f>
        <v>6364.6</v>
      </c>
      <c r="E35" s="12">
        <f>SUM(E9:E34)</f>
        <v>25458.400000000001</v>
      </c>
    </row>
    <row r="36" spans="1:5" ht="14.25" customHeight="1" x14ac:dyDescent="0.2">
      <c r="B36" s="30"/>
      <c r="C36" s="32" t="s">
        <v>79</v>
      </c>
      <c r="D36" s="32" t="s">
        <v>79</v>
      </c>
      <c r="E36" s="33" t="s">
        <v>79</v>
      </c>
    </row>
    <row r="37" spans="1:5" ht="14.25" customHeight="1" x14ac:dyDescent="0.2">
      <c r="C37" s="91" t="s">
        <v>80</v>
      </c>
      <c r="D37" s="91" t="s">
        <v>81</v>
      </c>
      <c r="E37" s="92" t="s">
        <v>82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83</v>
      </c>
      <c r="D39" s="94">
        <f>IF(C35=0,0,D35/C35)</f>
        <v>0.2</v>
      </c>
    </row>
    <row r="40" spans="1:5" x14ac:dyDescent="0.2">
      <c r="A40" s="24"/>
    </row>
    <row r="41" spans="1:5" ht="31.15" customHeight="1" x14ac:dyDescent="0.25">
      <c r="A41" s="24"/>
      <c r="B41" s="125"/>
      <c r="C41" s="125"/>
      <c r="D41" s="125"/>
      <c r="E41" s="125"/>
    </row>
    <row r="42" spans="1:5" ht="15.75" x14ac:dyDescent="0.25">
      <c r="A42" s="24"/>
      <c r="B42" s="125"/>
      <c r="C42" s="125"/>
      <c r="D42" s="125"/>
      <c r="E42" s="125"/>
    </row>
    <row r="43" spans="1:5" x14ac:dyDescent="0.2">
      <c r="A43" s="24"/>
    </row>
    <row r="44" spans="1:5" ht="15.75" x14ac:dyDescent="0.25">
      <c r="A44" s="24"/>
      <c r="B44" s="125" t="str">
        <f>IF(D42=0," ",IF(D42&lt;19.95%,"PERCENTAGE OF PREMIUMS REMITTED MUST BE GREATER THAN OR EQUAL TO 20%",""))</f>
        <v xml:space="preserve"> </v>
      </c>
      <c r="C44" s="125"/>
      <c r="D44" s="125"/>
      <c r="E44" s="125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66AD4-7111-4F0C-B724-27CA796AB502}">
  <sheetPr codeName="Sheet3">
    <pageSetUpPr fitToPage="1"/>
  </sheetPr>
  <dimension ref="B1:H168"/>
  <sheetViews>
    <sheetView zoomScaleNormal="100" workbookViewId="0">
      <selection activeCell="F8" sqref="F8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35" t="s">
        <v>84</v>
      </c>
      <c r="E2" s="135"/>
    </row>
    <row r="3" spans="2:8" s="1" customFormat="1" ht="35.65" customHeight="1" x14ac:dyDescent="0.15">
      <c r="B3" s="2"/>
      <c r="D3" s="138" t="str">
        <f>'Schedule A'!D3</f>
        <v>For the Calendar Year Ending December 31, 2024</v>
      </c>
      <c r="E3" s="138"/>
    </row>
    <row r="4" spans="2:8" s="84" customFormat="1" ht="29.65" customHeight="1" x14ac:dyDescent="0.2">
      <c r="C4" s="83"/>
      <c r="D4" s="139"/>
      <c r="E4" s="139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36" t="s">
        <v>3</v>
      </c>
      <c r="E6" s="137"/>
      <c r="F6" s="56">
        <v>31159.25</v>
      </c>
    </row>
    <row r="7" spans="2:8" ht="14.25" customHeight="1" x14ac:dyDescent="0.2">
      <c r="C7" s="37" t="s">
        <v>12</v>
      </c>
      <c r="D7" s="128" t="s">
        <v>4</v>
      </c>
      <c r="E7" s="129"/>
      <c r="F7" s="57">
        <v>85105.44</v>
      </c>
    </row>
    <row r="8" spans="2:8" ht="14.25" customHeight="1" x14ac:dyDescent="0.2">
      <c r="C8" s="37" t="s">
        <v>13</v>
      </c>
      <c r="D8" s="128" t="s">
        <v>5</v>
      </c>
      <c r="E8" s="129"/>
      <c r="F8" s="57">
        <v>0</v>
      </c>
    </row>
    <row r="9" spans="2:8" s="13" customFormat="1" ht="14.25" customHeight="1" x14ac:dyDescent="0.2">
      <c r="C9" s="37" t="s">
        <v>14</v>
      </c>
      <c r="D9" s="128" t="s">
        <v>6</v>
      </c>
      <c r="E9" s="129"/>
      <c r="F9" s="57">
        <v>0</v>
      </c>
      <c r="G9" s="6"/>
      <c r="H9" s="6"/>
    </row>
    <row r="10" spans="2:8" ht="14.25" customHeight="1" x14ac:dyDescent="0.2">
      <c r="C10" s="37" t="s">
        <v>15</v>
      </c>
      <c r="D10" s="128" t="s">
        <v>7</v>
      </c>
      <c r="E10" s="129"/>
      <c r="F10" s="57">
        <v>0</v>
      </c>
    </row>
    <row r="11" spans="2:8" ht="14.25" customHeight="1" x14ac:dyDescent="0.2">
      <c r="C11" s="37" t="s">
        <v>16</v>
      </c>
      <c r="D11" s="128" t="s">
        <v>8</v>
      </c>
      <c r="E11" s="129"/>
      <c r="F11" s="57">
        <v>0</v>
      </c>
    </row>
    <row r="12" spans="2:8" ht="14.25" customHeight="1" x14ac:dyDescent="0.2">
      <c r="D12" s="140"/>
      <c r="E12" s="140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0"/>
      <c r="E14" s="131"/>
      <c r="F14" s="56"/>
    </row>
    <row r="15" spans="2:8" ht="14.25" customHeight="1" x14ac:dyDescent="0.2">
      <c r="C15" s="37" t="s">
        <v>19</v>
      </c>
      <c r="D15" s="126"/>
      <c r="E15" s="127"/>
      <c r="F15" s="57"/>
    </row>
    <row r="16" spans="2:8" ht="14.25" customHeight="1" x14ac:dyDescent="0.2">
      <c r="C16" s="37" t="s">
        <v>20</v>
      </c>
      <c r="D16" s="126"/>
      <c r="E16" s="127"/>
      <c r="F16" s="57"/>
    </row>
    <row r="17" spans="2:7" ht="14.25" customHeight="1" x14ac:dyDescent="0.2">
      <c r="C17" s="37" t="s">
        <v>21</v>
      </c>
      <c r="D17" s="126"/>
      <c r="E17" s="127"/>
      <c r="F17" s="57"/>
    </row>
    <row r="18" spans="2:7" ht="14.25" customHeight="1" x14ac:dyDescent="0.2">
      <c r="C18" s="37" t="s">
        <v>22</v>
      </c>
      <c r="D18" s="126"/>
      <c r="E18" s="127"/>
      <c r="F18" s="57"/>
    </row>
    <row r="19" spans="2:7" ht="14.25" customHeight="1" x14ac:dyDescent="0.2">
      <c r="C19" s="37" t="s">
        <v>23</v>
      </c>
      <c r="D19" s="126"/>
      <c r="E19" s="127"/>
      <c r="F19" s="57"/>
    </row>
    <row r="20" spans="2:7" ht="14.25" customHeight="1" x14ac:dyDescent="0.2">
      <c r="C20" s="37" t="s">
        <v>25</v>
      </c>
      <c r="D20" s="126"/>
      <c r="E20" s="127"/>
      <c r="F20" s="57"/>
    </row>
    <row r="21" spans="2:7" ht="14.25" customHeight="1" x14ac:dyDescent="0.2">
      <c r="C21" s="37" t="s">
        <v>26</v>
      </c>
      <c r="D21" s="126"/>
      <c r="E21" s="127"/>
      <c r="F21" s="57"/>
    </row>
    <row r="22" spans="2:7" ht="14.25" customHeight="1" x14ac:dyDescent="0.2">
      <c r="C22" s="37" t="s">
        <v>27</v>
      </c>
      <c r="D22" s="126"/>
      <c r="E22" s="127"/>
      <c r="F22" s="57"/>
    </row>
    <row r="23" spans="2:7" ht="14.25" customHeight="1" x14ac:dyDescent="0.2">
      <c r="C23" s="37" t="s">
        <v>28</v>
      </c>
      <c r="D23" s="126"/>
      <c r="E23" s="127"/>
      <c r="F23" s="57"/>
    </row>
    <row r="24" spans="2:7" ht="14.25" customHeight="1" x14ac:dyDescent="0.2">
      <c r="C24" s="37" t="s">
        <v>29</v>
      </c>
      <c r="D24" s="126"/>
      <c r="E24" s="127"/>
      <c r="F24" s="57"/>
    </row>
    <row r="25" spans="2:7" ht="14.25" customHeight="1" x14ac:dyDescent="0.2">
      <c r="C25" s="37" t="s">
        <v>30</v>
      </c>
      <c r="D25" s="126"/>
      <c r="E25" s="127"/>
      <c r="F25" s="57"/>
    </row>
    <row r="26" spans="2:7" ht="14.25" customHeight="1" x14ac:dyDescent="0.2">
      <c r="C26" s="37" t="s">
        <v>31</v>
      </c>
      <c r="D26" s="126"/>
      <c r="E26" s="127"/>
      <c r="F26" s="57"/>
    </row>
    <row r="27" spans="2:7" ht="14.25" customHeight="1" x14ac:dyDescent="0.2">
      <c r="B27"/>
      <c r="C27"/>
      <c r="D27" s="132"/>
      <c r="E27" s="132"/>
      <c r="F27"/>
      <c r="G27"/>
    </row>
    <row r="28" spans="2:7" ht="14.25" customHeight="1" x14ac:dyDescent="0.2">
      <c r="C28" s="95"/>
      <c r="D28" s="128" t="s">
        <v>180</v>
      </c>
      <c r="E28" s="129"/>
      <c r="F28" s="46">
        <f>SUM(F6:F26)</f>
        <v>116264.69</v>
      </c>
    </row>
    <row r="29" spans="2:7" x14ac:dyDescent="0.2">
      <c r="B29" s="24"/>
      <c r="D29" s="133"/>
      <c r="E29" s="133"/>
    </row>
    <row r="30" spans="2:7" x14ac:dyDescent="0.2">
      <c r="B30" s="24"/>
      <c r="D30" s="134"/>
      <c r="E30" s="134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38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3800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26:E26"/>
    <mergeCell ref="D28:E28"/>
    <mergeCell ref="D27:E27"/>
    <mergeCell ref="D29:E29"/>
    <mergeCell ref="D30:E30"/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BBA4-384C-4EFA-AC95-43133A0D83A8}">
  <sheetPr codeName="Sheet4">
    <pageSetUpPr fitToPage="1"/>
  </sheetPr>
  <dimension ref="A1:E152"/>
  <sheetViews>
    <sheetView zoomScaleNormal="100" workbookViewId="0">
      <selection activeCell="D6" sqref="D6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>
        <v>9.75</v>
      </c>
    </row>
    <row r="7" spans="1:5" ht="15" customHeight="1" x14ac:dyDescent="0.2">
      <c r="B7" s="37" t="s">
        <v>12</v>
      </c>
      <c r="C7" s="12" t="s">
        <v>88</v>
      </c>
      <c r="D7" s="57">
        <v>206.22</v>
      </c>
    </row>
    <row r="8" spans="1:5" ht="15" customHeight="1" x14ac:dyDescent="0.2">
      <c r="B8" s="37" t="s">
        <v>13</v>
      </c>
      <c r="C8" s="12" t="s">
        <v>89</v>
      </c>
      <c r="D8" s="57">
        <v>0</v>
      </c>
    </row>
    <row r="9" spans="1:5" s="13" customFormat="1" ht="15" customHeight="1" x14ac:dyDescent="0.2">
      <c r="B9" s="37" t="s">
        <v>14</v>
      </c>
      <c r="C9" s="12" t="s">
        <v>90</v>
      </c>
      <c r="D9" s="57">
        <v>0</v>
      </c>
      <c r="E9" s="6"/>
    </row>
    <row r="10" spans="1:5" ht="15" customHeight="1" x14ac:dyDescent="0.2">
      <c r="B10" s="37" t="s">
        <v>15</v>
      </c>
      <c r="C10" s="12" t="s">
        <v>91</v>
      </c>
      <c r="D10" s="57">
        <v>0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215.97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9804-0CDA-41E3-BFE0-7A4B027C770C}">
  <sheetPr codeName="Sheet5">
    <pageSetUpPr fitToPage="1"/>
  </sheetPr>
  <dimension ref="A1:F189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247</v>
      </c>
      <c r="D6" s="56">
        <v>3354.09</v>
      </c>
    </row>
    <row r="7" spans="1:4" x14ac:dyDescent="0.2">
      <c r="B7" s="36" t="s">
        <v>12</v>
      </c>
      <c r="C7" s="60" t="s">
        <v>250</v>
      </c>
      <c r="D7" s="56">
        <v>17406.02</v>
      </c>
    </row>
    <row r="8" spans="1:4" x14ac:dyDescent="0.2">
      <c r="B8" s="36" t="s">
        <v>13</v>
      </c>
      <c r="C8" s="60" t="s">
        <v>251</v>
      </c>
      <c r="D8" s="56">
        <v>32670.89</v>
      </c>
    </row>
    <row r="9" spans="1:4" x14ac:dyDescent="0.2">
      <c r="B9" s="36" t="s">
        <v>14</v>
      </c>
      <c r="C9" s="60"/>
      <c r="D9" s="56"/>
    </row>
    <row r="10" spans="1:4" x14ac:dyDescent="0.2">
      <c r="B10" s="36" t="s">
        <v>15</v>
      </c>
      <c r="C10" s="60"/>
      <c r="D10" s="56"/>
    </row>
    <row r="11" spans="1:4" x14ac:dyDescent="0.2">
      <c r="B11" s="36" t="s">
        <v>16</v>
      </c>
      <c r="C11" s="60"/>
      <c r="D11" s="56"/>
    </row>
    <row r="12" spans="1:4" x14ac:dyDescent="0.2">
      <c r="B12" s="36" t="s">
        <v>18</v>
      </c>
      <c r="C12" s="60"/>
      <c r="D12" s="56"/>
    </row>
    <row r="13" spans="1:4" x14ac:dyDescent="0.2">
      <c r="B13" s="36" t="s">
        <v>19</v>
      </c>
      <c r="C13" s="60"/>
      <c r="D13" s="56"/>
    </row>
    <row r="14" spans="1:4" x14ac:dyDescent="0.2">
      <c r="B14" s="36" t="s">
        <v>20</v>
      </c>
      <c r="C14" s="60"/>
      <c r="D14" s="56"/>
    </row>
    <row r="15" spans="1:4" x14ac:dyDescent="0.2">
      <c r="B15" s="36" t="s">
        <v>21</v>
      </c>
      <c r="C15" s="60"/>
      <c r="D15" s="56"/>
    </row>
    <row r="16" spans="1:4" x14ac:dyDescent="0.2">
      <c r="B16" s="36" t="s">
        <v>22</v>
      </c>
      <c r="C16" s="60"/>
      <c r="D16" s="56"/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53431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A8D0-F2EE-45A1-9930-4E2B07BCFFB4}">
  <sheetPr codeName="Sheet7">
    <pageSetUpPr fitToPage="1"/>
  </sheetPr>
  <dimension ref="A1:F29"/>
  <sheetViews>
    <sheetView zoomScaleNormal="100" workbookViewId="0">
      <selection activeCell="C11" sqref="C11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 t="s">
        <v>249</v>
      </c>
      <c r="B10" s="61" t="s">
        <v>248</v>
      </c>
      <c r="C10" s="57">
        <v>17406.02</v>
      </c>
      <c r="D10" s="62" t="s">
        <v>170</v>
      </c>
      <c r="E10" s="62" t="s">
        <v>223</v>
      </c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17406.02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29CD3882-59C9-4215-9463-0AC437152E79}">
      <formula1>$D$23:$D$24</formula1>
    </dataValidation>
    <dataValidation type="list" allowBlank="1" showInputMessage="1" showErrorMessage="1" sqref="E10:E19" xr:uid="{30EEDC18-DA32-43E1-B5FD-4A540B92EF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24A6-D847-4D1E-AAA4-47848E81D0FD}">
  <sheetPr codeName="Sheet8">
    <pageSetUpPr fitToPage="1"/>
  </sheetPr>
  <dimension ref="A1:E170"/>
  <sheetViews>
    <sheetView zoomScaleNormal="100" workbookViewId="0">
      <selection activeCell="C7" sqref="C7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>
        <v>14062</v>
      </c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>
        <v>424</v>
      </c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>
        <v>1552</v>
      </c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>
        <v>1574</v>
      </c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/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>
        <v>627</v>
      </c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>
        <v>611</v>
      </c>
      <c r="D31"/>
      <c r="E31"/>
    </row>
    <row r="32" spans="2:5" ht="15.75" customHeight="1" x14ac:dyDescent="0.2">
      <c r="B32" s="43" t="s">
        <v>140</v>
      </c>
      <c r="C32" s="56">
        <v>6274</v>
      </c>
      <c r="D32"/>
      <c r="E32"/>
    </row>
    <row r="33" spans="1:5" ht="15.75" customHeight="1" x14ac:dyDescent="0.2">
      <c r="B33" s="43" t="s">
        <v>142</v>
      </c>
      <c r="C33" s="56">
        <v>1610</v>
      </c>
      <c r="D33"/>
      <c r="E33"/>
    </row>
    <row r="34" spans="1:5" ht="15.75" customHeight="1" x14ac:dyDescent="0.2">
      <c r="B34" s="43" t="s">
        <v>157</v>
      </c>
      <c r="C34" s="56">
        <v>1838</v>
      </c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>
        <v>3251</v>
      </c>
      <c r="D39"/>
      <c r="E39"/>
    </row>
    <row r="40" spans="1:5" ht="15.75" customHeight="1" x14ac:dyDescent="0.2">
      <c r="A40"/>
      <c r="B40" s="42" t="s">
        <v>163</v>
      </c>
      <c r="C40" s="46">
        <f>SUM(C7:C39)</f>
        <v>31823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B'!C35</f>
        <v>31823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79DA-39B0-4DB1-95E9-47CBC771420D}">
  <sheetPr codeName="Sheet9">
    <pageSetUpPr fitToPage="1"/>
  </sheetPr>
  <dimension ref="A1:G146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252</v>
      </c>
      <c r="C8" s="65">
        <v>0.25</v>
      </c>
      <c r="D8" s="59" t="s">
        <v>105</v>
      </c>
      <c r="E8"/>
    </row>
    <row r="9" spans="1:5" x14ac:dyDescent="0.2">
      <c r="B9" s="63" t="s">
        <v>253</v>
      </c>
      <c r="C9" s="66">
        <v>0.75</v>
      </c>
      <c r="D9" s="60" t="s">
        <v>110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419A7372-4A97-42A9-9DFF-1415064972FC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e2f67-33a8-40db-8a03-a028870e7981">
      <Terms xmlns="http://schemas.microsoft.com/office/infopath/2007/PartnerControls"/>
    </lcf76f155ced4ddcb4097134ff3c332f>
    <TaxCatchAll xmlns="ece5f8be-aa4a-4492-ae53-8580648a0a23" xsi:nil="true"/>
    <_dlc_DocId xmlns="ece5f8be-aa4a-4492-ae53-8580648a0a23">RQSSC6H2VN53-241377449-107038</_dlc_DocId>
    <_dlc_DocIdUrl xmlns="ece5f8be-aa4a-4492-ae53-8580648a0a23">
      <Url>https://compliancefreedom.sharepoint.com/sites/documentcenter/SS/_layouts/15/DocIdRedir.aspx?ID=RQSSC6H2VN53-241377449-107038</Url>
      <Description>RQSSC6H2VN53-241377449-107038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91DF650AC5C4080D62246B4802066" ma:contentTypeVersion="18" ma:contentTypeDescription="Create a new document." ma:contentTypeScope="" ma:versionID="9a6e48a5ece36930e0149cc167084e7c">
  <xsd:schema xmlns:xsd="http://www.w3.org/2001/XMLSchema" xmlns:xs="http://www.w3.org/2001/XMLSchema" xmlns:p="http://schemas.microsoft.com/office/2006/metadata/properties" xmlns:ns2="ece5f8be-aa4a-4492-ae53-8580648a0a23" xmlns:ns3="729e2f67-33a8-40db-8a03-a028870e7981" targetNamespace="http://schemas.microsoft.com/office/2006/metadata/properties" ma:root="true" ma:fieldsID="93c5e83641df717be1ed2a2c44b8ba82" ns2:_="" ns3:_="">
    <xsd:import namespace="ece5f8be-aa4a-4492-ae53-8580648a0a23"/>
    <xsd:import namespace="729e2f67-33a8-40db-8a03-a028870e798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5f8be-aa4a-4492-ae53-8580648a0a2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9bfeb02-ad44-4738-ab29-a828b1c73b16}" ma:internalName="TaxCatchAll" ma:showField="CatchAllData" ma:web="ece5f8be-aa4a-4492-ae53-8580648a0a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e2f67-33a8-40db-8a03-a028870e79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685ccdb-7821-4a57-afc4-ea3d129088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6A830-6E72-4D33-A0F4-AD5E81BC8AA3}">
  <ds:schemaRefs>
    <ds:schemaRef ds:uri="http://schemas.microsoft.com/office/2006/metadata/properties"/>
    <ds:schemaRef ds:uri="http://schemas.microsoft.com/office/infopath/2007/PartnerControls"/>
    <ds:schemaRef ds:uri="729e2f67-33a8-40db-8a03-a028870e7981"/>
    <ds:schemaRef ds:uri="ece5f8be-aa4a-4492-ae53-8580648a0a23"/>
  </ds:schemaRefs>
</ds:datastoreItem>
</file>

<file path=customXml/itemProps2.xml><?xml version="1.0" encoding="utf-8"?>
<ds:datastoreItem xmlns:ds="http://schemas.openxmlformats.org/officeDocument/2006/customXml" ds:itemID="{E73B47E9-0514-4FD8-B2CC-DAC2AC7A16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B42A1-68DA-44D7-8DA5-3657EF7016A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1BF8621-E314-4559-BAB5-95802EEB8C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5f8be-aa4a-4492-ae53-8580648a0a23"/>
    <ds:schemaRef ds:uri="729e2f67-33a8-40db-8a03-a028870e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2025-05-13T19:51:41Z</cp:lastPrinted>
  <dcterms:created xsi:type="dcterms:W3CDTF">2000-09-18T16:48:49Z</dcterms:created>
  <dcterms:modified xsi:type="dcterms:W3CDTF">2025-07-07T23:38:04Z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ContentTypeId">
    <vt:lpwstr>0x0101005C891DF650AC5C4080D62246B4802066</vt:lpwstr>
  </op:property>
  <op:property fmtid="{D5CDD505-2E9C-101B-9397-08002B2CF9AE}" pid="6" name="_dlc_DocIdItemGuid">
    <vt:lpwstr>6af402f0-d71a-4485-958d-518ffc4be176</vt:lpwstr>
  </op:property>
  <op:property fmtid="{D5CDD505-2E9C-101B-9397-08002B2CF9AE}" pid="7" name="Version">
    <vt:i4>20</vt:i4>
  </op:property>
  <op:property fmtid="{D5CDD505-2E9C-101B-9397-08002B2CF9AE}" pid="8" name="tabName">
    <vt:lpwstr>Independent</vt:lpwstr>
  </op:property>
  <op:property fmtid="{D5CDD505-2E9C-101B-9397-08002B2CF9AE}" pid="9" name="tabIndex">
    <vt:lpwstr>E300</vt:lpwstr>
  </op:property>
  <op:property fmtid="{D5CDD505-2E9C-101B-9397-08002B2CF9AE}" pid="10" name="workpaperIndex">
    <vt:lpwstr/>
  </op:property>
</op:Properties>
</file>